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E:\USB pogon od 25.01.2023\GODIŠNJI OBRAČUN ZA 2025\GODIŠNJI FINANCIJSKI IZVJEŠTAJI\"/>
    </mc:Choice>
  </mc:AlternateContent>
  <xr:revisionPtr revIDLastSave="0" documentId="13_ncr:1_{8A97402E-2437-415D-935A-A10BEE3A66C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8" i="9" l="1"/>
  <c r="J1478" i="9"/>
  <c r="F348" i="9"/>
  <c r="F347" i="9"/>
  <c r="F346" i="9"/>
  <c r="F345" i="9"/>
  <c r="F344" i="9"/>
  <c r="F343" i="9"/>
  <c r="F342" i="9"/>
  <c r="M341" i="9"/>
  <c r="F341" i="9" s="1"/>
  <c r="B341" i="9" s="1"/>
  <c r="L341" i="9"/>
  <c r="E341" i="9"/>
  <c r="H340" i="9"/>
  <c r="E340" i="9" s="1"/>
  <c r="B340" i="9" s="1"/>
  <c r="G340" i="9"/>
  <c r="F340" i="9"/>
  <c r="F339" i="9"/>
  <c r="F338" i="9"/>
  <c r="F337" i="9"/>
  <c r="F336" i="9"/>
  <c r="H335" i="9"/>
  <c r="E335" i="9" s="1"/>
  <c r="G335" i="9"/>
  <c r="F335" i="9"/>
  <c r="B335" i="9"/>
  <c r="F334" i="9"/>
  <c r="H333" i="9"/>
  <c r="E333" i="9" s="1"/>
  <c r="B333" i="9" s="1"/>
  <c r="G333" i="9"/>
  <c r="F333" i="9"/>
  <c r="H332" i="9"/>
  <c r="G332" i="9"/>
  <c r="F332" i="9"/>
  <c r="E332" i="9"/>
  <c r="B332" i="9" s="1"/>
  <c r="H331" i="9"/>
  <c r="E331" i="9" s="1"/>
  <c r="B331" i="9" s="1"/>
  <c r="G331" i="9"/>
  <c r="F331" i="9"/>
  <c r="H330" i="9"/>
  <c r="G330" i="9"/>
  <c r="F330" i="9"/>
  <c r="E330" i="9"/>
  <c r="B330" i="9" s="1"/>
  <c r="H329" i="9"/>
  <c r="E329" i="9" s="1"/>
  <c r="B329" i="9" s="1"/>
  <c r="G329" i="9"/>
  <c r="F329" i="9"/>
  <c r="H328" i="9"/>
  <c r="G328" i="9"/>
  <c r="F328" i="9"/>
  <c r="E328" i="9"/>
  <c r="B328" i="9" s="1"/>
  <c r="H327" i="9"/>
  <c r="G327" i="9"/>
  <c r="F327" i="9"/>
  <c r="H326" i="9"/>
  <c r="E326" i="9" s="1"/>
  <c r="B326" i="9" s="1"/>
  <c r="G326" i="9"/>
  <c r="F326" i="9"/>
  <c r="H325" i="9"/>
  <c r="E325" i="9" s="1"/>
  <c r="B325" i="9" s="1"/>
  <c r="G325" i="9"/>
  <c r="F325" i="9"/>
  <c r="H324" i="9"/>
  <c r="E324" i="9" s="1"/>
  <c r="B324" i="9" s="1"/>
  <c r="G324" i="9"/>
  <c r="F324" i="9"/>
  <c r="H323" i="9"/>
  <c r="E323" i="9" s="1"/>
  <c r="B323" i="9" s="1"/>
  <c r="G323" i="9"/>
  <c r="F323" i="9"/>
  <c r="H322" i="9"/>
  <c r="G322" i="9"/>
  <c r="F322" i="9"/>
  <c r="H321" i="9"/>
  <c r="E321" i="9" s="1"/>
  <c r="B321" i="9" s="1"/>
  <c r="G321" i="9"/>
  <c r="F321" i="9"/>
  <c r="H320" i="9"/>
  <c r="E320" i="9" s="1"/>
  <c r="B320" i="9" s="1"/>
  <c r="G320" i="9"/>
  <c r="F320" i="9"/>
  <c r="H319" i="9"/>
  <c r="E319" i="9" s="1"/>
  <c r="B319" i="9" s="1"/>
  <c r="G319" i="9"/>
  <c r="F319" i="9"/>
  <c r="H318" i="9"/>
  <c r="E318" i="9" s="1"/>
  <c r="B318" i="9" s="1"/>
  <c r="G318" i="9"/>
  <c r="F318" i="9"/>
  <c r="H317" i="9"/>
  <c r="E317" i="9" s="1"/>
  <c r="B317" i="9" s="1"/>
  <c r="G317" i="9"/>
  <c r="F317" i="9"/>
  <c r="F316" i="9"/>
  <c r="F315" i="9"/>
  <c r="F314" i="9"/>
  <c r="H313" i="9"/>
  <c r="E313" i="9" s="1"/>
  <c r="G313" i="9"/>
  <c r="F313" i="9"/>
  <c r="B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E303" i="9" s="1"/>
  <c r="B303" i="9" s="1"/>
  <c r="G303" i="9"/>
  <c r="F303" i="9"/>
  <c r="F302" i="9"/>
  <c r="F301" i="9"/>
  <c r="F300" i="9"/>
  <c r="F298" i="9" s="1"/>
  <c r="F299" i="9"/>
  <c r="F297" i="9"/>
  <c r="L296" i="9"/>
  <c r="F296" i="9" s="1"/>
  <c r="H296" i="9"/>
  <c r="F295" i="9"/>
  <c r="I294" i="9"/>
  <c r="E294" i="9" s="1"/>
  <c r="B294" i="9" s="1"/>
  <c r="H294" i="9"/>
  <c r="F294" i="9"/>
  <c r="E293" i="9"/>
  <c r="M292" i="9"/>
  <c r="L292" i="9"/>
  <c r="F292" i="9"/>
  <c r="E292" i="9"/>
  <c r="B292" i="9"/>
  <c r="M291" i="9"/>
  <c r="L291" i="9"/>
  <c r="E291" i="9"/>
  <c r="M290" i="9"/>
  <c r="L290" i="9"/>
  <c r="F290" i="9"/>
  <c r="E290" i="9"/>
  <c r="B290" i="9"/>
  <c r="M289" i="9"/>
  <c r="L289" i="9"/>
  <c r="E289" i="9"/>
  <c r="M288" i="9"/>
  <c r="L288" i="9"/>
  <c r="F288" i="9"/>
  <c r="E288" i="9"/>
  <c r="B288" i="9"/>
  <c r="M287" i="9"/>
  <c r="L287" i="9"/>
  <c r="E287" i="9"/>
  <c r="M286" i="9"/>
  <c r="L286" i="9"/>
  <c r="F286" i="9"/>
  <c r="E286" i="9"/>
  <c r="B286" i="9"/>
  <c r="M285" i="9"/>
  <c r="L285" i="9"/>
  <c r="E285" i="9"/>
  <c r="M284" i="9"/>
  <c r="L284" i="9"/>
  <c r="F284" i="9"/>
  <c r="E284" i="9"/>
  <c r="B284" i="9"/>
  <c r="M283" i="9"/>
  <c r="L283" i="9"/>
  <c r="E283" i="9"/>
  <c r="M282" i="9"/>
  <c r="L282" i="9"/>
  <c r="F282" i="9"/>
  <c r="E282" i="9"/>
  <c r="B282" i="9"/>
  <c r="M281" i="9"/>
  <c r="L281" i="9"/>
  <c r="E281" i="9"/>
  <c r="M280" i="9"/>
  <c r="L280" i="9"/>
  <c r="E280" i="9"/>
  <c r="M279" i="9"/>
  <c r="L279" i="9"/>
  <c r="F279" i="9"/>
  <c r="E279" i="9"/>
  <c r="B279" i="9"/>
  <c r="M278" i="9"/>
  <c r="L278" i="9"/>
  <c r="E278" i="9"/>
  <c r="M277" i="9"/>
  <c r="L277" i="9"/>
  <c r="F277" i="9"/>
  <c r="E277" i="9"/>
  <c r="B277" i="9"/>
  <c r="M276" i="9"/>
  <c r="L276" i="9"/>
  <c r="E276" i="9"/>
  <c r="M275" i="9"/>
  <c r="L275" i="9"/>
  <c r="F275" i="9"/>
  <c r="E275" i="9"/>
  <c r="B275" i="9"/>
  <c r="M274" i="9"/>
  <c r="L274" i="9"/>
  <c r="E274" i="9"/>
  <c r="M273" i="9"/>
  <c r="L273" i="9"/>
  <c r="F273" i="9"/>
  <c r="E273" i="9"/>
  <c r="B273" i="9"/>
  <c r="M272" i="9"/>
  <c r="L272" i="9"/>
  <c r="E272" i="9"/>
  <c r="M271" i="9"/>
  <c r="L271" i="9"/>
  <c r="F271" i="9"/>
  <c r="E271" i="9"/>
  <c r="B271" i="9"/>
  <c r="M270" i="9"/>
  <c r="L270" i="9"/>
  <c r="E270" i="9"/>
  <c r="M269" i="9"/>
  <c r="L269" i="9"/>
  <c r="F269" i="9"/>
  <c r="E269" i="9"/>
  <c r="B269" i="9"/>
  <c r="M268" i="9"/>
  <c r="L268" i="9"/>
  <c r="E268" i="9"/>
  <c r="M267" i="9"/>
  <c r="L267" i="9"/>
  <c r="F267" i="9"/>
  <c r="E267" i="9"/>
  <c r="B267" i="9"/>
  <c r="M266" i="9"/>
  <c r="L266" i="9"/>
  <c r="E266" i="9"/>
  <c r="M265" i="9"/>
  <c r="L265" i="9"/>
  <c r="F265" i="9"/>
  <c r="E265" i="9"/>
  <c r="B265" i="9"/>
  <c r="M264" i="9"/>
  <c r="L264" i="9"/>
  <c r="E264" i="9"/>
  <c r="M263" i="9"/>
  <c r="L263" i="9"/>
  <c r="F263" i="9"/>
  <c r="E263" i="9"/>
  <c r="B263" i="9"/>
  <c r="M262" i="9"/>
  <c r="L262" i="9"/>
  <c r="E262" i="9"/>
  <c r="M261" i="9"/>
  <c r="L261" i="9"/>
  <c r="F261" i="9"/>
  <c r="E261" i="9"/>
  <c r="B261" i="9"/>
  <c r="M260" i="9"/>
  <c r="L260" i="9"/>
  <c r="E260" i="9"/>
  <c r="M259" i="9"/>
  <c r="L259" i="9"/>
  <c r="F259" i="9"/>
  <c r="E259" i="9"/>
  <c r="B259" i="9"/>
  <c r="M258" i="9"/>
  <c r="L258" i="9"/>
  <c r="E258" i="9"/>
  <c r="M257" i="9"/>
  <c r="L257" i="9"/>
  <c r="F257" i="9"/>
  <c r="E257" i="9"/>
  <c r="B257" i="9"/>
  <c r="M256" i="9"/>
  <c r="L256" i="9"/>
  <c r="E256" i="9"/>
  <c r="M255" i="9"/>
  <c r="L255" i="9"/>
  <c r="F255" i="9"/>
  <c r="E255" i="9"/>
  <c r="B255" i="9"/>
  <c r="M254" i="9"/>
  <c r="L254" i="9"/>
  <c r="E254" i="9"/>
  <c r="M253" i="9"/>
  <c r="L253" i="9"/>
  <c r="F253" i="9"/>
  <c r="E253" i="9"/>
  <c r="B253" i="9"/>
  <c r="M252" i="9"/>
  <c r="L252" i="9"/>
  <c r="E252" i="9"/>
  <c r="M251" i="9"/>
  <c r="L251" i="9"/>
  <c r="F251" i="9"/>
  <c r="E251" i="9"/>
  <c r="B251" i="9"/>
  <c r="M250" i="9"/>
  <c r="L250" i="9"/>
  <c r="E250" i="9"/>
  <c r="M249" i="9"/>
  <c r="L249" i="9"/>
  <c r="F249" i="9"/>
  <c r="E249" i="9"/>
  <c r="B249" i="9"/>
  <c r="M248" i="9"/>
  <c r="L248" i="9"/>
  <c r="E248" i="9"/>
  <c r="M247" i="9"/>
  <c r="L247" i="9"/>
  <c r="F247" i="9"/>
  <c r="E247" i="9"/>
  <c r="B247" i="9"/>
  <c r="M246" i="9"/>
  <c r="L246" i="9"/>
  <c r="E246" i="9"/>
  <c r="M245" i="9"/>
  <c r="L245" i="9"/>
  <c r="F245" i="9"/>
  <c r="E245" i="9"/>
  <c r="B245" i="9"/>
  <c r="M244" i="9"/>
  <c r="L244" i="9"/>
  <c r="E244" i="9"/>
  <c r="M243" i="9"/>
  <c r="L243" i="9"/>
  <c r="F243" i="9"/>
  <c r="E243" i="9"/>
  <c r="B243" i="9"/>
  <c r="M242" i="9"/>
  <c r="L242" i="9"/>
  <c r="E242" i="9"/>
  <c r="M241" i="9"/>
  <c r="L241" i="9"/>
  <c r="F241" i="9"/>
  <c r="E241" i="9"/>
  <c r="B241" i="9"/>
  <c r="M240" i="9"/>
  <c r="L240" i="9"/>
  <c r="E240" i="9"/>
  <c r="M239" i="9"/>
  <c r="L239" i="9"/>
  <c r="F239" i="9"/>
  <c r="E239" i="9"/>
  <c r="B239" i="9"/>
  <c r="M238" i="9"/>
  <c r="L238" i="9"/>
  <c r="E238" i="9"/>
  <c r="M237" i="9"/>
  <c r="L237" i="9"/>
  <c r="F237" i="9"/>
  <c r="E237" i="9"/>
  <c r="B237" i="9"/>
  <c r="M236" i="9"/>
  <c r="L236" i="9"/>
  <c r="E236" i="9"/>
  <c r="M235" i="9"/>
  <c r="L235" i="9"/>
  <c r="F235" i="9"/>
  <c r="E235" i="9"/>
  <c r="B235" i="9"/>
  <c r="M234" i="9"/>
  <c r="L234" i="9"/>
  <c r="E234" i="9"/>
  <c r="M233" i="9"/>
  <c r="L233" i="9"/>
  <c r="F233" i="9"/>
  <c r="E233" i="9"/>
  <c r="B233" i="9"/>
  <c r="M232" i="9"/>
  <c r="L232" i="9"/>
  <c r="E232" i="9"/>
  <c r="M231" i="9"/>
  <c r="L231" i="9"/>
  <c r="F231" i="9"/>
  <c r="E231" i="9"/>
  <c r="B231" i="9"/>
  <c r="M230" i="9"/>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G166" i="9"/>
  <c r="F166" i="9"/>
  <c r="E166" i="9"/>
  <c r="B166" i="9" s="1"/>
  <c r="H165" i="9"/>
  <c r="E165" i="9" s="1"/>
  <c r="B165" i="9" s="1"/>
  <c r="G165" i="9"/>
  <c r="F165" i="9"/>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G158" i="9"/>
  <c r="F158" i="9"/>
  <c r="E158" i="9"/>
  <c r="B158" i="9" s="1"/>
  <c r="H157" i="9"/>
  <c r="E157" i="9" s="1"/>
  <c r="B157" i="9" s="1"/>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G138" i="9"/>
  <c r="F138" i="9"/>
  <c r="E138" i="9"/>
  <c r="B138" i="9" s="1"/>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G122" i="9"/>
  <c r="F122" i="9"/>
  <c r="E122" i="9"/>
  <c r="B122" i="9" s="1"/>
  <c r="H121" i="9"/>
  <c r="E121" i="9" s="1"/>
  <c r="B121" i="9" s="1"/>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G114" i="9"/>
  <c r="F114" i="9"/>
  <c r="E114" i="9"/>
  <c r="B114" i="9" s="1"/>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G106" i="9"/>
  <c r="F106" i="9"/>
  <c r="E106" i="9"/>
  <c r="B106" i="9" s="1"/>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G98" i="9"/>
  <c r="F98" i="9"/>
  <c r="E98" i="9"/>
  <c r="B98" i="9" s="1"/>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G90" i="9"/>
  <c r="F90" i="9"/>
  <c r="E90" i="9"/>
  <c r="B90" i="9" s="1"/>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G75" i="9"/>
  <c r="F75" i="9"/>
  <c r="H74" i="9"/>
  <c r="G74" i="9"/>
  <c r="F74" i="9"/>
  <c r="H73" i="9"/>
  <c r="E73" i="9" s="1"/>
  <c r="B73" i="9" s="1"/>
  <c r="G73" i="9"/>
  <c r="F73" i="9"/>
  <c r="H72" i="9"/>
  <c r="E72" i="9" s="1"/>
  <c r="B72" i="9" s="1"/>
  <c r="G72" i="9"/>
  <c r="F72" i="9"/>
  <c r="H71" i="9"/>
  <c r="E71" i="9" s="1"/>
  <c r="B71" i="9" s="1"/>
  <c r="G71" i="9"/>
  <c r="F71" i="9"/>
  <c r="H70" i="9"/>
  <c r="E70" i="9" s="1"/>
  <c r="B70" i="9" s="1"/>
  <c r="G70" i="9"/>
  <c r="F70" i="9"/>
  <c r="H69" i="9"/>
  <c r="G69" i="9"/>
  <c r="F69" i="9"/>
  <c r="E69" i="9"/>
  <c r="B69" i="9" s="1"/>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G61" i="9"/>
  <c r="F61" i="9"/>
  <c r="E61" i="9"/>
  <c r="B61" i="9" s="1"/>
  <c r="H60" i="9"/>
  <c r="E60" i="9" s="1"/>
  <c r="B60" i="9" s="1"/>
  <c r="G60" i="9"/>
  <c r="F60" i="9"/>
  <c r="H59" i="9"/>
  <c r="E59" i="9" s="1"/>
  <c r="B59" i="9" s="1"/>
  <c r="G59" i="9"/>
  <c r="F59" i="9"/>
  <c r="H58" i="9"/>
  <c r="E58" i="9" s="1"/>
  <c r="B58" i="9" s="1"/>
  <c r="G58" i="9"/>
  <c r="F58" i="9"/>
  <c r="H57" i="9"/>
  <c r="E57" i="9" s="1"/>
  <c r="B57" i="9" s="1"/>
  <c r="G57" i="9"/>
  <c r="F57" i="9"/>
  <c r="H56" i="9"/>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H46" i="9"/>
  <c r="E46" i="9" s="1"/>
  <c r="B46" i="9" s="1"/>
  <c r="G46" i="9"/>
  <c r="F46" i="9"/>
  <c r="H45" i="9"/>
  <c r="G45" i="9"/>
  <c r="F45" i="9"/>
  <c r="E45" i="9"/>
  <c r="B45" i="9" s="1"/>
  <c r="H44" i="9"/>
  <c r="E44" i="9" s="1"/>
  <c r="B44" i="9" s="1"/>
  <c r="G44" i="9"/>
  <c r="F44" i="9"/>
  <c r="H43" i="9"/>
  <c r="E43" i="9" s="1"/>
  <c r="B43" i="9" s="1"/>
  <c r="G43" i="9"/>
  <c r="F43" i="9"/>
  <c r="H42" i="9"/>
  <c r="G42" i="9"/>
  <c r="F42" i="9"/>
  <c r="H41" i="9"/>
  <c r="E41" i="9" s="1"/>
  <c r="B41" i="9" s="1"/>
  <c r="G41" i="9"/>
  <c r="F41" i="9"/>
  <c r="H40" i="9"/>
  <c r="E40" i="9" s="1"/>
  <c r="B40" i="9" s="1"/>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G31" i="9"/>
  <c r="F31" i="9"/>
  <c r="H30" i="9"/>
  <c r="E30" i="9" s="1"/>
  <c r="B30" i="9" s="1"/>
  <c r="G30" i="9"/>
  <c r="F30" i="9"/>
  <c r="H29" i="9"/>
  <c r="G29" i="9"/>
  <c r="F29" i="9"/>
  <c r="H28" i="9"/>
  <c r="E28" i="9" s="1"/>
  <c r="B28" i="9" s="1"/>
  <c r="G28" i="9"/>
  <c r="F28" i="9"/>
  <c r="H27" i="9"/>
  <c r="G27" i="9"/>
  <c r="F27" i="9"/>
  <c r="E27" i="9"/>
  <c r="B27" i="9" s="1"/>
  <c r="H26" i="9"/>
  <c r="E26" i="9" s="1"/>
  <c r="B26" i="9" s="1"/>
  <c r="G26" i="9"/>
  <c r="F26" i="9"/>
  <c r="H25" i="9"/>
  <c r="E25" i="9" s="1"/>
  <c r="B25" i="9" s="1"/>
  <c r="G25" i="9"/>
  <c r="F25" i="9"/>
  <c r="F24" i="9"/>
  <c r="F4" i="9"/>
  <c r="O3" i="9"/>
  <c r="G296" i="9" s="1"/>
  <c r="I3" i="9"/>
  <c r="H3" i="9"/>
  <c r="G3" i="9"/>
  <c r="D104" i="8"/>
  <c r="C1681" i="1" s="1"/>
  <c r="H1681" i="1" s="1"/>
  <c r="D97" i="8"/>
  <c r="C1674" i="1" s="1"/>
  <c r="H1674" i="1" s="1"/>
  <c r="D92" i="8"/>
  <c r="D87" i="8"/>
  <c r="C1664" i="1" s="1"/>
  <c r="H1664" i="1" s="1"/>
  <c r="D82" i="8"/>
  <c r="D77" i="8"/>
  <c r="C1654" i="1" s="1"/>
  <c r="H1654" i="1" s="1"/>
  <c r="D72" i="8"/>
  <c r="D67" i="8"/>
  <c r="C1644" i="1" s="1"/>
  <c r="H1644" i="1" s="1"/>
  <c r="D62" i="8"/>
  <c r="D57" i="8"/>
  <c r="C1634" i="1" s="1"/>
  <c r="H1634" i="1" s="1"/>
  <c r="D52" i="8"/>
  <c r="D46" i="8"/>
  <c r="C1623" i="1" s="1"/>
  <c r="D37" i="8"/>
  <c r="D27" i="8"/>
  <c r="D25" i="8" s="1"/>
  <c r="C1602" i="1" s="1"/>
  <c r="G1602" i="1" s="1"/>
  <c r="D18" i="8"/>
  <c r="D8" i="8"/>
  <c r="D6" i="8" s="1"/>
  <c r="C1583" i="1" s="1"/>
  <c r="E44" i="7"/>
  <c r="D44" i="7"/>
  <c r="E39" i="7"/>
  <c r="D39" i="7"/>
  <c r="E38" i="7"/>
  <c r="D38" i="7"/>
  <c r="E30" i="7"/>
  <c r="D30" i="7"/>
  <c r="E23" i="7"/>
  <c r="D23" i="7"/>
  <c r="D22" i="7" s="1"/>
  <c r="E22" i="7"/>
  <c r="I34" i="3" s="1"/>
  <c r="E14" i="7"/>
  <c r="D14" i="7"/>
  <c r="E7" i="7"/>
  <c r="D1540" i="1" s="1"/>
  <c r="D7" i="7"/>
  <c r="D6" i="7" s="1"/>
  <c r="F140" i="6"/>
  <c r="F139" i="6"/>
  <c r="F138" i="6"/>
  <c r="F137" i="6"/>
  <c r="F136" i="6"/>
  <c r="F135" i="6"/>
  <c r="F134" i="6"/>
  <c r="F133" i="6"/>
  <c r="F132" i="6"/>
  <c r="F131" i="6"/>
  <c r="E130" i="6"/>
  <c r="D130" i="6"/>
  <c r="D129" i="6" s="1"/>
  <c r="E129" i="6"/>
  <c r="D1525" i="1" s="1"/>
  <c r="H1525" i="1" s="1"/>
  <c r="F128" i="6"/>
  <c r="F127" i="6"/>
  <c r="F126" i="6"/>
  <c r="F125" i="6"/>
  <c r="F124" i="6"/>
  <c r="F123" i="6"/>
  <c r="E122" i="6"/>
  <c r="D122" i="6"/>
  <c r="F122" i="6" s="1"/>
  <c r="F121" i="6"/>
  <c r="F120" i="6"/>
  <c r="F119" i="6"/>
  <c r="E118" i="6"/>
  <c r="D1514" i="1" s="1"/>
  <c r="H1514" i="1" s="1"/>
  <c r="D118" i="6"/>
  <c r="F117" i="6"/>
  <c r="F116" i="6"/>
  <c r="E115" i="6"/>
  <c r="D115" i="6"/>
  <c r="F115" i="6" s="1"/>
  <c r="D114" i="6"/>
  <c r="F113" i="6"/>
  <c r="F112" i="6"/>
  <c r="F111" i="6"/>
  <c r="F110" i="6"/>
  <c r="F109" i="6"/>
  <c r="F108" i="6"/>
  <c r="E107" i="6"/>
  <c r="D1503" i="1" s="1"/>
  <c r="H1503" i="1" s="1"/>
  <c r="D107" i="6"/>
  <c r="F106" i="6"/>
  <c r="F105" i="6"/>
  <c r="F104" i="6"/>
  <c r="F103" i="6"/>
  <c r="F102" i="6"/>
  <c r="F101" i="6"/>
  <c r="F100" i="6"/>
  <c r="E99" i="6"/>
  <c r="D99" i="6"/>
  <c r="F99" i="6" s="1"/>
  <c r="F98" i="6"/>
  <c r="F97" i="6"/>
  <c r="F96" i="6"/>
  <c r="F95" i="6"/>
  <c r="E94" i="6"/>
  <c r="D1490" i="1" s="1"/>
  <c r="D94" i="6"/>
  <c r="F94" i="6" s="1"/>
  <c r="F93" i="6"/>
  <c r="F92" i="6"/>
  <c r="F91" i="6"/>
  <c r="E90" i="6"/>
  <c r="D90" i="6"/>
  <c r="D89" i="6" s="1"/>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0" i="6"/>
  <c r="F59" i="6"/>
  <c r="F58" i="6"/>
  <c r="F57" i="6"/>
  <c r="F56" i="6"/>
  <c r="F55" i="6"/>
  <c r="E54" i="6"/>
  <c r="D1450" i="1" s="1"/>
  <c r="D54" i="6"/>
  <c r="F53" i="6"/>
  <c r="F52" i="6"/>
  <c r="F51" i="6"/>
  <c r="E50" i="6"/>
  <c r="D50" i="6"/>
  <c r="F50" i="6" s="1"/>
  <c r="F49" i="6"/>
  <c r="F48" i="6"/>
  <c r="F47" i="6"/>
  <c r="F46" i="6"/>
  <c r="F45" i="6"/>
  <c r="F44" i="6"/>
  <c r="E43" i="6"/>
  <c r="D1439" i="1" s="1"/>
  <c r="D43" i="6"/>
  <c r="F43" i="6" s="1"/>
  <c r="F42" i="6"/>
  <c r="F41" i="6"/>
  <c r="F40" i="6"/>
  <c r="E39" i="6"/>
  <c r="D1435" i="1" s="1"/>
  <c r="D39" i="6"/>
  <c r="F39" i="6" s="1"/>
  <c r="F38" i="6"/>
  <c r="F37" i="6"/>
  <c r="E36" i="6"/>
  <c r="D36" i="6"/>
  <c r="D35" i="6" s="1"/>
  <c r="F34" i="6"/>
  <c r="F33" i="6"/>
  <c r="F32" i="6"/>
  <c r="F31" i="6"/>
  <c r="F30" i="6"/>
  <c r="F29" i="6"/>
  <c r="E28" i="6"/>
  <c r="D1424" i="1" s="1"/>
  <c r="D28" i="6"/>
  <c r="F27" i="6"/>
  <c r="F26" i="6"/>
  <c r="F25" i="6"/>
  <c r="F24" i="6"/>
  <c r="F23" i="6"/>
  <c r="E22" i="6"/>
  <c r="D1418" i="1" s="1"/>
  <c r="D22" i="6"/>
  <c r="F22" i="6" s="1"/>
  <c r="F21" i="6"/>
  <c r="F20" i="6"/>
  <c r="F19" i="6"/>
  <c r="F18" i="6"/>
  <c r="F17" i="6"/>
  <c r="F16" i="6"/>
  <c r="F15" i="6"/>
  <c r="F14" i="6"/>
  <c r="E13" i="6"/>
  <c r="D13" i="6"/>
  <c r="F12" i="6"/>
  <c r="F11" i="6"/>
  <c r="E10" i="6"/>
  <c r="D10" i="6"/>
  <c r="F10" i="6" s="1"/>
  <c r="F9" i="6"/>
  <c r="F8" i="6"/>
  <c r="F7" i="6"/>
  <c r="E6" i="6"/>
  <c r="E5"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D296" i="5"/>
  <c r="F296" i="5" s="1"/>
  <c r="F295" i="5"/>
  <c r="F294" i="5"/>
  <c r="F293" i="5"/>
  <c r="F292" i="5"/>
  <c r="E291" i="5"/>
  <c r="D1295" i="1" s="1"/>
  <c r="D291" i="5"/>
  <c r="F291" i="5" s="1"/>
  <c r="F290" i="5"/>
  <c r="F289" i="5"/>
  <c r="F288" i="5"/>
  <c r="F287" i="5"/>
  <c r="F286" i="5"/>
  <c r="F285" i="5"/>
  <c r="F284" i="5"/>
  <c r="F283" i="5"/>
  <c r="F282" i="5"/>
  <c r="F281" i="5"/>
  <c r="F280" i="5"/>
  <c r="F279" i="5"/>
  <c r="F278" i="5"/>
  <c r="E277" i="5"/>
  <c r="E274" i="5" s="1"/>
  <c r="D277" i="5"/>
  <c r="F277" i="5" s="1"/>
  <c r="F276" i="5"/>
  <c r="F275" i="5"/>
  <c r="F273" i="5"/>
  <c r="F272" i="5"/>
  <c r="F271" i="5"/>
  <c r="F270" i="5"/>
  <c r="F269" i="5"/>
  <c r="F268" i="5"/>
  <c r="F267" i="5"/>
  <c r="F266" i="5"/>
  <c r="F265" i="5"/>
  <c r="E264" i="5"/>
  <c r="D264" i="5"/>
  <c r="F264" i="5" s="1"/>
  <c r="F263" i="5"/>
  <c r="F262" i="5"/>
  <c r="F261" i="5"/>
  <c r="E260" i="5"/>
  <c r="D260" i="5"/>
  <c r="F259" i="5"/>
  <c r="F258" i="5"/>
  <c r="F257" i="5"/>
  <c r="E256" i="5"/>
  <c r="D256" i="5"/>
  <c r="D255" i="5" s="1"/>
  <c r="F254" i="5"/>
  <c r="F253" i="5"/>
  <c r="E252" i="5"/>
  <c r="D1256" i="1" s="1"/>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1224" i="1" s="1"/>
  <c r="H1224" i="1" s="1"/>
  <c r="D220" i="5"/>
  <c r="D219" i="5" s="1"/>
  <c r="F218" i="5"/>
  <c r="F217" i="5"/>
  <c r="F216" i="5"/>
  <c r="F215" i="5"/>
  <c r="F214" i="5"/>
  <c r="F213" i="5"/>
  <c r="F212" i="5"/>
  <c r="E211" i="5"/>
  <c r="D211" i="5"/>
  <c r="F211" i="5" s="1"/>
  <c r="F210" i="5"/>
  <c r="F209" i="5"/>
  <c r="F208" i="5"/>
  <c r="F207" i="5"/>
  <c r="F206" i="5"/>
  <c r="F205" i="5"/>
  <c r="E204" i="5"/>
  <c r="D204" i="5"/>
  <c r="D203" i="5" s="1"/>
  <c r="E203" i="5"/>
  <c r="H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E178" i="5" s="1"/>
  <c r="D181" i="5"/>
  <c r="F181" i="5" s="1"/>
  <c r="F180" i="5"/>
  <c r="F179" i="5"/>
  <c r="D178" i="5"/>
  <c r="G336" i="9" s="1"/>
  <c r="F174" i="5"/>
  <c r="F173" i="5"/>
  <c r="F172" i="5"/>
  <c r="E171" i="5"/>
  <c r="D171" i="5"/>
  <c r="F171" i="5" s="1"/>
  <c r="F170" i="5"/>
  <c r="F169" i="5"/>
  <c r="F168" i="5"/>
  <c r="F167" i="5"/>
  <c r="F166" i="5"/>
  <c r="E165" i="5"/>
  <c r="D1170" i="1" s="1"/>
  <c r="H1170" i="1" s="1"/>
  <c r="D165" i="5"/>
  <c r="F165" i="5" s="1"/>
  <c r="F164" i="5"/>
  <c r="F163" i="5"/>
  <c r="F162" i="5"/>
  <c r="F161" i="5"/>
  <c r="F160" i="5"/>
  <c r="F159" i="5"/>
  <c r="F158" i="5"/>
  <c r="F157" i="5"/>
  <c r="F156" i="5"/>
  <c r="F155" i="5"/>
  <c r="F154" i="5"/>
  <c r="F153" i="5"/>
  <c r="F152" i="5"/>
  <c r="F151" i="5"/>
  <c r="E150" i="5"/>
  <c r="D150" i="5"/>
  <c r="F149" i="5"/>
  <c r="F148" i="5"/>
  <c r="D147" i="5"/>
  <c r="F146" i="5"/>
  <c r="F145" i="5"/>
  <c r="F144" i="5"/>
  <c r="E143" i="5"/>
  <c r="D143" i="5"/>
  <c r="F143" i="5" s="1"/>
  <c r="F142" i="5"/>
  <c r="F141" i="5"/>
  <c r="F140" i="5"/>
  <c r="F139" i="5"/>
  <c r="F138" i="5"/>
  <c r="F137" i="5"/>
  <c r="E136" i="5"/>
  <c r="E135" i="5" s="1"/>
  <c r="D136" i="5"/>
  <c r="F136" i="5" s="1"/>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G314" i="9" s="1"/>
  <c r="E314" i="9" s="1"/>
  <c r="B314" i="9" s="1"/>
  <c r="E88" i="5"/>
  <c r="F87" i="5"/>
  <c r="F86" i="5"/>
  <c r="F85" i="5"/>
  <c r="F84" i="5"/>
  <c r="F83" i="5"/>
  <c r="E82" i="5"/>
  <c r="D82" i="5"/>
  <c r="F82" i="5" s="1"/>
  <c r="F81" i="5"/>
  <c r="F80" i="5"/>
  <c r="F79" i="5"/>
  <c r="F78" i="5"/>
  <c r="F77" i="5"/>
  <c r="E76" i="5"/>
  <c r="D76" i="5"/>
  <c r="F76" i="5" s="1"/>
  <c r="F75" i="5"/>
  <c r="F74" i="5"/>
  <c r="F73" i="5"/>
  <c r="F72" i="5"/>
  <c r="E71" i="5"/>
  <c r="E70" i="5" s="1"/>
  <c r="D1075" i="1" s="1"/>
  <c r="H1075" i="1" s="1"/>
  <c r="D71" i="5"/>
  <c r="D70" i="5" s="1"/>
  <c r="F68"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5" i="5" s="1"/>
  <c r="F44" i="5"/>
  <c r="F43" i="5"/>
  <c r="F42" i="5"/>
  <c r="E41" i="5"/>
  <c r="D1046" i="1" s="1"/>
  <c r="H1046" i="1" s="1"/>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024" i="1" s="1"/>
  <c r="H1024" i="1" s="1"/>
  <c r="D19" i="5"/>
  <c r="F18" i="5"/>
  <c r="F17" i="5"/>
  <c r="F16" i="5"/>
  <c r="F15" i="5"/>
  <c r="F14" i="5"/>
  <c r="E13" i="5"/>
  <c r="D13" i="5"/>
  <c r="D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D629" i="4" s="1"/>
  <c r="F629" i="4" s="1"/>
  <c r="E629" i="4"/>
  <c r="F628" i="4"/>
  <c r="F627" i="4"/>
  <c r="F626" i="4"/>
  <c r="F625" i="4"/>
  <c r="F624" i="4"/>
  <c r="F623" i="4"/>
  <c r="F622" i="4"/>
  <c r="E621" i="4"/>
  <c r="E597" i="4" s="1"/>
  <c r="D591" i="1" s="1"/>
  <c r="H591" i="1" s="1"/>
  <c r="D621" i="4"/>
  <c r="F621" i="4" s="1"/>
  <c r="F620" i="4"/>
  <c r="F619" i="4"/>
  <c r="F618" i="4"/>
  <c r="F617" i="4"/>
  <c r="E616" i="4"/>
  <c r="D616" i="4"/>
  <c r="F616" i="4" s="1"/>
  <c r="F615" i="4"/>
  <c r="F614" i="4"/>
  <c r="F613" i="4"/>
  <c r="F612" i="4"/>
  <c r="F611" i="4"/>
  <c r="F610" i="4"/>
  <c r="E609" i="4"/>
  <c r="D609" i="4"/>
  <c r="F608" i="4"/>
  <c r="E607" i="4"/>
  <c r="H156" i="9" s="1"/>
  <c r="D607" i="4"/>
  <c r="G156" i="9" s="1"/>
  <c r="F606" i="4"/>
  <c r="F605" i="4"/>
  <c r="F604" i="4"/>
  <c r="E603" i="4"/>
  <c r="D603" i="4"/>
  <c r="F602" i="4"/>
  <c r="F601" i="4"/>
  <c r="F600" i="4"/>
  <c r="F599" i="4"/>
  <c r="E598" i="4"/>
  <c r="D598" i="4"/>
  <c r="D597" i="4" s="1"/>
  <c r="F596" i="4"/>
  <c r="F595" i="4"/>
  <c r="E594" i="4"/>
  <c r="D594" i="4"/>
  <c r="F594" i="4" s="1"/>
  <c r="F593" i="4"/>
  <c r="F592" i="4"/>
  <c r="E591" i="4"/>
  <c r="D591" i="4"/>
  <c r="F591" i="4" s="1"/>
  <c r="F590" i="4"/>
  <c r="E589" i="4"/>
  <c r="D589" i="4"/>
  <c r="F588" i="4"/>
  <c r="F587" i="4"/>
  <c r="F586" i="4"/>
  <c r="E585" i="4"/>
  <c r="D585" i="4"/>
  <c r="F585" i="4" s="1"/>
  <c r="D584" i="4"/>
  <c r="F583" i="4"/>
  <c r="F582" i="4"/>
  <c r="E581" i="4"/>
  <c r="D581" i="4"/>
  <c r="F581" i="4" s="1"/>
  <c r="F580" i="4"/>
  <c r="F579" i="4"/>
  <c r="E578" i="4"/>
  <c r="D578" i="4"/>
  <c r="F578" i="4" s="1"/>
  <c r="F577" i="4"/>
  <c r="F576" i="4"/>
  <c r="E575" i="4"/>
  <c r="D575" i="4"/>
  <c r="F575" i="4" s="1"/>
  <c r="F574" i="4"/>
  <c r="F573" i="4"/>
  <c r="E572" i="4"/>
  <c r="D566" i="1" s="1"/>
  <c r="H566" i="1" s="1"/>
  <c r="D572" i="4"/>
  <c r="D571" i="4" s="1"/>
  <c r="F571" i="4" s="1"/>
  <c r="F570" i="4"/>
  <c r="F569" i="4"/>
  <c r="F568" i="4"/>
  <c r="F567" i="4"/>
  <c r="F566" i="4"/>
  <c r="F565" i="4"/>
  <c r="F564" i="4"/>
  <c r="F563" i="4"/>
  <c r="E562" i="4"/>
  <c r="D556" i="1" s="1"/>
  <c r="H556" i="1" s="1"/>
  <c r="D562" i="4"/>
  <c r="F562" i="4" s="1"/>
  <c r="F561" i="4"/>
  <c r="F560" i="4"/>
  <c r="F559" i="4"/>
  <c r="F558" i="4"/>
  <c r="E557" i="4"/>
  <c r="D551" i="1" s="1"/>
  <c r="H551" i="1" s="1"/>
  <c r="D557" i="4"/>
  <c r="F557" i="4" s="1"/>
  <c r="F556" i="4"/>
  <c r="F555" i="4"/>
  <c r="F554" i="4"/>
  <c r="F553" i="4"/>
  <c r="F552" i="4"/>
  <c r="F551" i="4"/>
  <c r="E550" i="4"/>
  <c r="D544" i="1" s="1"/>
  <c r="H544" i="1" s="1"/>
  <c r="D550" i="4"/>
  <c r="F550" i="4" s="1"/>
  <c r="F549" i="4"/>
  <c r="F548" i="4"/>
  <c r="F547" i="4"/>
  <c r="F546" i="4"/>
  <c r="E545" i="4"/>
  <c r="D545" i="4"/>
  <c r="F545" i="4" s="1"/>
  <c r="F544" i="4"/>
  <c r="F543" i="4"/>
  <c r="E542" i="4"/>
  <c r="D536" i="1" s="1"/>
  <c r="H536" i="1" s="1"/>
  <c r="D542" i="4"/>
  <c r="F542" i="4" s="1"/>
  <c r="F541" i="4"/>
  <c r="F540" i="4"/>
  <c r="F539" i="4"/>
  <c r="F538" i="4"/>
  <c r="E537" i="4"/>
  <c r="D537" i="4"/>
  <c r="F537" i="4" s="1"/>
  <c r="D536" i="4"/>
  <c r="D535"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08" i="1" s="1"/>
  <c r="H508" i="1" s="1"/>
  <c r="D514" i="4"/>
  <c r="F514" i="4" s="1"/>
  <c r="F513" i="4"/>
  <c r="F512" i="4"/>
  <c r="F511" i="4"/>
  <c r="F510" i="4"/>
  <c r="E509" i="4"/>
  <c r="D509" i="4"/>
  <c r="F509" i="4" s="1"/>
  <c r="F508" i="4"/>
  <c r="F507" i="4"/>
  <c r="F506" i="4"/>
  <c r="F505" i="4"/>
  <c r="F504" i="4"/>
  <c r="F503" i="4"/>
  <c r="E502" i="4"/>
  <c r="D496" i="1" s="1"/>
  <c r="H496" i="1" s="1"/>
  <c r="D502" i="4"/>
  <c r="F502" i="4" s="1"/>
  <c r="F501" i="4"/>
  <c r="F500" i="4"/>
  <c r="F499" i="4"/>
  <c r="F498" i="4"/>
  <c r="E497" i="4"/>
  <c r="D491" i="1" s="1"/>
  <c r="H491" i="1" s="1"/>
  <c r="D497" i="4"/>
  <c r="F497" i="4" s="1"/>
  <c r="F496" i="4"/>
  <c r="F495" i="4"/>
  <c r="F494" i="4"/>
  <c r="F493" i="4"/>
  <c r="E492" i="4"/>
  <c r="D486" i="1" s="1"/>
  <c r="H486" i="1" s="1"/>
  <c r="D492" i="4"/>
  <c r="D491" i="4" s="1"/>
  <c r="F491" i="4" s="1"/>
  <c r="E491" i="4"/>
  <c r="D485" i="1" s="1"/>
  <c r="H485" i="1" s="1"/>
  <c r="F490" i="4"/>
  <c r="F489" i="4"/>
  <c r="E488" i="4"/>
  <c r="D482" i="1" s="1"/>
  <c r="H482" i="1" s="1"/>
  <c r="D488" i="4"/>
  <c r="F488" i="4" s="1"/>
  <c r="F487" i="4"/>
  <c r="F486" i="4"/>
  <c r="E485" i="4"/>
  <c r="D485" i="4"/>
  <c r="F485" i="4" s="1"/>
  <c r="F484" i="4"/>
  <c r="F483" i="4"/>
  <c r="F482" i="4"/>
  <c r="F481" i="4"/>
  <c r="E480" i="4"/>
  <c r="D480" i="4"/>
  <c r="D479" i="4" s="1"/>
  <c r="F479" i="4" s="1"/>
  <c r="F478" i="4"/>
  <c r="F477" i="4"/>
  <c r="E476" i="4"/>
  <c r="D476" i="4"/>
  <c r="F476" i="4" s="1"/>
  <c r="F475" i="4"/>
  <c r="F474" i="4"/>
  <c r="E473" i="4"/>
  <c r="D473" i="4"/>
  <c r="F473" i="4" s="1"/>
  <c r="F472" i="4"/>
  <c r="F471" i="4"/>
  <c r="E470" i="4"/>
  <c r="D470" i="4"/>
  <c r="F470" i="4" s="1"/>
  <c r="F469" i="4"/>
  <c r="F468" i="4"/>
  <c r="E467" i="4"/>
  <c r="E466" i="4" s="1"/>
  <c r="D467" i="4"/>
  <c r="F467" i="4" s="1"/>
  <c r="F465" i="4"/>
  <c r="F464" i="4"/>
  <c r="F463" i="4"/>
  <c r="F462" i="4"/>
  <c r="F461" i="4"/>
  <c r="F460" i="4"/>
  <c r="F459" i="4"/>
  <c r="F458" i="4"/>
  <c r="E457" i="4"/>
  <c r="D451" i="1" s="1"/>
  <c r="H451" i="1" s="1"/>
  <c r="D457" i="4"/>
  <c r="F457" i="4" s="1"/>
  <c r="F456" i="4"/>
  <c r="F455" i="4"/>
  <c r="F454" i="4"/>
  <c r="F453" i="4"/>
  <c r="E452" i="4"/>
  <c r="D446" i="1" s="1"/>
  <c r="H446" i="1" s="1"/>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26" i="1" s="1"/>
  <c r="H426" i="1" s="1"/>
  <c r="D432" i="4"/>
  <c r="D431" i="4" s="1"/>
  <c r="F431" i="4" s="1"/>
  <c r="E428" i="4"/>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F372" i="4"/>
  <c r="F371" i="4"/>
  <c r="F370" i="4"/>
  <c r="F369" i="4"/>
  <c r="F368" i="4"/>
  <c r="F367" i="4"/>
  <c r="E366" i="4"/>
  <c r="E361" i="4" s="1"/>
  <c r="D366" i="4"/>
  <c r="F366" i="4" s="1"/>
  <c r="F365" i="4"/>
  <c r="F364" i="4"/>
  <c r="F363" i="4"/>
  <c r="E362" i="4"/>
  <c r="D362" i="4"/>
  <c r="F362" i="4" s="1"/>
  <c r="F359" i="4"/>
  <c r="E358" i="4"/>
  <c r="D358" i="4"/>
  <c r="F358" i="4" s="1"/>
  <c r="F357" i="4"/>
  <c r="F356" i="4"/>
  <c r="E355" i="4"/>
  <c r="E354" i="4" s="1"/>
  <c r="D355" i="4"/>
  <c r="F355" i="4" s="1"/>
  <c r="D354" i="4"/>
  <c r="F354" i="4" s="1"/>
  <c r="F353" i="4"/>
  <c r="F352" i="4"/>
  <c r="F351" i="4"/>
  <c r="F350" i="4"/>
  <c r="E349" i="4"/>
  <c r="D344" i="1" s="1"/>
  <c r="H344" i="1" s="1"/>
  <c r="D349" i="4"/>
  <c r="F349" i="4" s="1"/>
  <c r="F348" i="4"/>
  <c r="F347" i="4"/>
  <c r="E346" i="4"/>
  <c r="D341" i="1" s="1"/>
  <c r="H341" i="1" s="1"/>
  <c r="D346" i="4"/>
  <c r="F346" i="4" s="1"/>
  <c r="F345" i="4"/>
  <c r="F344" i="4"/>
  <c r="F343" i="4"/>
  <c r="F342" i="4"/>
  <c r="E341" i="4"/>
  <c r="D341" i="4"/>
  <c r="F341" i="4" s="1"/>
  <c r="F340" i="4"/>
  <c r="F339" i="4"/>
  <c r="F338" i="4"/>
  <c r="F337" i="4"/>
  <c r="E336" i="4"/>
  <c r="D336" i="4"/>
  <c r="F335" i="4"/>
  <c r="F334" i="4"/>
  <c r="F333" i="4"/>
  <c r="F332" i="4"/>
  <c r="F331" i="4"/>
  <c r="F330" i="4"/>
  <c r="F329" i="4"/>
  <c r="F328" i="4"/>
  <c r="E327" i="4"/>
  <c r="D322" i="1" s="1"/>
  <c r="H322" i="1" s="1"/>
  <c r="D327" i="4"/>
  <c r="F327" i="4" s="1"/>
  <c r="F326" i="4"/>
  <c r="F325" i="4"/>
  <c r="F324" i="4"/>
  <c r="F323" i="4"/>
  <c r="E322" i="4"/>
  <c r="D317" i="1" s="1"/>
  <c r="H317" i="1" s="1"/>
  <c r="D322" i="4"/>
  <c r="F320" i="4"/>
  <c r="F319" i="4"/>
  <c r="F318" i="4"/>
  <c r="F317" i="4"/>
  <c r="F316" i="4"/>
  <c r="F315" i="4"/>
  <c r="E314" i="4"/>
  <c r="D314" i="4"/>
  <c r="F314" i="4" s="1"/>
  <c r="F313" i="4"/>
  <c r="F312" i="4"/>
  <c r="F311" i="4"/>
  <c r="E310" i="4"/>
  <c r="D310" i="4"/>
  <c r="E309" i="4"/>
  <c r="D304" i="1" s="1"/>
  <c r="F306" i="4"/>
  <c r="F305" i="4"/>
  <c r="F304" i="4"/>
  <c r="F303" i="4"/>
  <c r="F302" i="4"/>
  <c r="E298" i="4"/>
  <c r="D294" i="1" s="1"/>
  <c r="H294" i="1" s="1"/>
  <c r="D298" i="4"/>
  <c r="F298" i="4" s="1"/>
  <c r="E297" i="4"/>
  <c r="D293" i="1" s="1"/>
  <c r="H293" i="1" s="1"/>
  <c r="D297" i="4"/>
  <c r="F297" i="4" s="1"/>
  <c r="F296" i="4"/>
  <c r="F295" i="4"/>
  <c r="F294" i="4"/>
  <c r="F293" i="4"/>
  <c r="F292" i="4"/>
  <c r="F291" i="4"/>
  <c r="F290" i="4"/>
  <c r="E289" i="4"/>
  <c r="D285" i="1" s="1"/>
  <c r="H285" i="1" s="1"/>
  <c r="D289" i="4"/>
  <c r="F288" i="4"/>
  <c r="F287" i="4"/>
  <c r="F286" i="4"/>
  <c r="F285" i="4"/>
  <c r="F284" i="4"/>
  <c r="E283" i="4"/>
  <c r="D283" i="4"/>
  <c r="F283" i="4" s="1"/>
  <c r="F282" i="4"/>
  <c r="F281" i="4"/>
  <c r="F280" i="4"/>
  <c r="F279" i="4"/>
  <c r="E278" i="4"/>
  <c r="D278" i="4"/>
  <c r="F278" i="4" s="1"/>
  <c r="F277" i="4"/>
  <c r="F276" i="4"/>
  <c r="F275" i="4"/>
  <c r="E274" i="4"/>
  <c r="E273" i="4" s="1"/>
  <c r="D269" i="1" s="1"/>
  <c r="H269" i="1" s="1"/>
  <c r="D274" i="4"/>
  <c r="D273" i="4"/>
  <c r="F273" i="4" s="1"/>
  <c r="F272" i="4"/>
  <c r="F271" i="4"/>
  <c r="F270" i="4"/>
  <c r="E269" i="4"/>
  <c r="E262" i="4" s="1"/>
  <c r="D258" i="1" s="1"/>
  <c r="D269" i="4"/>
  <c r="F268" i="4"/>
  <c r="F267" i="4"/>
  <c r="F266" i="4"/>
  <c r="F265" i="4"/>
  <c r="F264" i="4"/>
  <c r="E263" i="4"/>
  <c r="D259" i="1" s="1"/>
  <c r="H259" i="1" s="1"/>
  <c r="D263" i="4"/>
  <c r="F263" i="4" s="1"/>
  <c r="F261" i="4"/>
  <c r="F260" i="4"/>
  <c r="F259" i="4"/>
  <c r="F258" i="4"/>
  <c r="E257" i="4"/>
  <c r="D257" i="4"/>
  <c r="F257" i="4" s="1"/>
  <c r="F256" i="4"/>
  <c r="F255" i="4"/>
  <c r="E254" i="4"/>
  <c r="D254" i="4"/>
  <c r="F254" i="4" s="1"/>
  <c r="F253" i="4"/>
  <c r="F252" i="4"/>
  <c r="F251" i="4"/>
  <c r="E250" i="4"/>
  <c r="D246" i="1" s="1"/>
  <c r="H246" i="1" s="1"/>
  <c r="D250" i="4"/>
  <c r="F249" i="4"/>
  <c r="F248" i="4"/>
  <c r="F247" i="4"/>
  <c r="E246" i="4"/>
  <c r="D246" i="4"/>
  <c r="F246" i="4" s="1"/>
  <c r="F245" i="4"/>
  <c r="F244" i="4"/>
  <c r="F243" i="4"/>
  <c r="E242" i="4"/>
  <c r="D242" i="4"/>
  <c r="F242" i="4" s="1"/>
  <c r="F241" i="4"/>
  <c r="F240" i="4"/>
  <c r="F239" i="4"/>
  <c r="F238" i="4"/>
  <c r="E237" i="4"/>
  <c r="D233" i="1" s="1"/>
  <c r="H233" i="1" s="1"/>
  <c r="D237" i="4"/>
  <c r="F236" i="4"/>
  <c r="F235" i="4"/>
  <c r="E234" i="4"/>
  <c r="D230" i="1" s="1"/>
  <c r="H230" i="1" s="1"/>
  <c r="D234" i="4"/>
  <c r="F234" i="4" s="1"/>
  <c r="F233" i="4"/>
  <c r="F232" i="4"/>
  <c r="E231" i="4"/>
  <c r="D231" i="4"/>
  <c r="F231" i="4" s="1"/>
  <c r="E230" i="4"/>
  <c r="D226" i="1" s="1"/>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7" i="4"/>
  <c r="F206" i="4"/>
  <c r="F205" i="4"/>
  <c r="F204" i="4"/>
  <c r="E203" i="4"/>
  <c r="D199" i="1" s="1"/>
  <c r="H199" i="1" s="1"/>
  <c r="D203" i="4"/>
  <c r="F203" i="4" s="1"/>
  <c r="E202" i="4"/>
  <c r="D198" i="1"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70" i="4"/>
  <c r="F170" i="4" s="1"/>
  <c r="F169" i="4"/>
  <c r="F168" i="4"/>
  <c r="F167" i="4"/>
  <c r="F166" i="4"/>
  <c r="E165" i="4"/>
  <c r="D165" i="4"/>
  <c r="F165" i="4" s="1"/>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D141" i="4"/>
  <c r="F141" i="4" s="1"/>
  <c r="E140" i="4"/>
  <c r="F139" i="4"/>
  <c r="F138" i="4"/>
  <c r="F137" i="4"/>
  <c r="F136" i="4"/>
  <c r="E135" i="4"/>
  <c r="D131" i="1" s="1"/>
  <c r="H131" i="1" s="1"/>
  <c r="D135" i="4"/>
  <c r="F135" i="4" s="1"/>
  <c r="F133" i="4"/>
  <c r="F132" i="4"/>
  <c r="F131" i="4"/>
  <c r="F130" i="4"/>
  <c r="E129" i="4"/>
  <c r="D125" i="1" s="1"/>
  <c r="H125" i="1" s="1"/>
  <c r="D129" i="4"/>
  <c r="F129" i="4" s="1"/>
  <c r="F128" i="4"/>
  <c r="F127" i="4"/>
  <c r="E126" i="4"/>
  <c r="E125" i="4" s="1"/>
  <c r="D121" i="1" s="1"/>
  <c r="H121" i="1" s="1"/>
  <c r="D126" i="4"/>
  <c r="D125" i="4"/>
  <c r="F125" i="4" s="1"/>
  <c r="F124" i="4"/>
  <c r="F123" i="4"/>
  <c r="F122" i="4"/>
  <c r="F121" i="4"/>
  <c r="E120" i="4"/>
  <c r="D120" i="4"/>
  <c r="F120" i="4" s="1"/>
  <c r="F119" i="4"/>
  <c r="F118" i="4"/>
  <c r="F117" i="4"/>
  <c r="F116" i="4"/>
  <c r="F115" i="4"/>
  <c r="F114" i="4"/>
  <c r="F113" i="4"/>
  <c r="E112" i="4"/>
  <c r="D108" i="1" s="1"/>
  <c r="H108" i="1" s="1"/>
  <c r="D112" i="4"/>
  <c r="F111" i="4"/>
  <c r="F110" i="4"/>
  <c r="F109" i="4"/>
  <c r="F108" i="4"/>
  <c r="E107" i="4"/>
  <c r="D103" i="1" s="1"/>
  <c r="H103" i="1" s="1"/>
  <c r="D107" i="4"/>
  <c r="F105" i="4"/>
  <c r="F104" i="4"/>
  <c r="F103" i="4"/>
  <c r="F102" i="4"/>
  <c r="F101" i="4"/>
  <c r="F100" i="4"/>
  <c r="F99" i="4"/>
  <c r="E98" i="4"/>
  <c r="D94" i="1" s="1"/>
  <c r="H94" i="1" s="1"/>
  <c r="D98" i="4"/>
  <c r="F98" i="4" s="1"/>
  <c r="F97" i="4"/>
  <c r="F96" i="4"/>
  <c r="F95" i="4"/>
  <c r="F94" i="4"/>
  <c r="F93" i="4"/>
  <c r="F92" i="4"/>
  <c r="E91" i="4"/>
  <c r="D91" i="4"/>
  <c r="F90" i="4"/>
  <c r="F89" i="4"/>
  <c r="F88" i="4"/>
  <c r="F87" i="4"/>
  <c r="F86" i="4"/>
  <c r="F85" i="4"/>
  <c r="F84" i="4"/>
  <c r="E83" i="4"/>
  <c r="D79" i="1" s="1"/>
  <c r="H79" i="1" s="1"/>
  <c r="D83" i="4"/>
  <c r="F81" i="4"/>
  <c r="F80" i="4"/>
  <c r="F79" i="4"/>
  <c r="F78" i="4"/>
  <c r="E77" i="4"/>
  <c r="D77" i="4"/>
  <c r="F77" i="4" s="1"/>
  <c r="F76" i="4"/>
  <c r="F75" i="4"/>
  <c r="E74" i="4"/>
  <c r="D70" i="1" s="1"/>
  <c r="H70" i="1" s="1"/>
  <c r="D74" i="4"/>
  <c r="F73" i="4"/>
  <c r="F72" i="4"/>
  <c r="E71" i="4"/>
  <c r="D71" i="4"/>
  <c r="F71" i="4" s="1"/>
  <c r="F70" i="4"/>
  <c r="F69" i="4"/>
  <c r="E68" i="4"/>
  <c r="D68" i="4"/>
  <c r="F68" i="4" s="1"/>
  <c r="F67" i="4"/>
  <c r="F66" i="4"/>
  <c r="F65" i="4"/>
  <c r="E64" i="4"/>
  <c r="D64" i="4"/>
  <c r="F64" i="4" s="1"/>
  <c r="F63" i="4"/>
  <c r="F62" i="4"/>
  <c r="E61" i="4"/>
  <c r="D57" i="1" s="1"/>
  <c r="H57" i="1" s="1"/>
  <c r="D61" i="4"/>
  <c r="F60" i="4"/>
  <c r="F59" i="4"/>
  <c r="E58" i="4"/>
  <c r="D54" i="1" s="1"/>
  <c r="H54" i="1" s="1"/>
  <c r="D58" i="4"/>
  <c r="F57" i="4"/>
  <c r="F56" i="4"/>
  <c r="F55" i="4"/>
  <c r="F54" i="4"/>
  <c r="E53" i="4"/>
  <c r="D49" i="1" s="1"/>
  <c r="H49" i="1" s="1"/>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5" i="1" s="1"/>
  <c r="H25" i="1" s="1"/>
  <c r="D29" i="4"/>
  <c r="F28" i="4"/>
  <c r="F27" i="4"/>
  <c r="F26" i="4"/>
  <c r="F25" i="4"/>
  <c r="F24" i="4"/>
  <c r="E23" i="4"/>
  <c r="D23" i="4"/>
  <c r="F23" i="4" s="1"/>
  <c r="F22" i="4"/>
  <c r="F21" i="4"/>
  <c r="F20" i="4"/>
  <c r="F19" i="4"/>
  <c r="F18" i="4"/>
  <c r="E17" i="4"/>
  <c r="D13" i="1" s="1"/>
  <c r="H13" i="1" s="1"/>
  <c r="D17" i="4"/>
  <c r="F17" i="4" s="1"/>
  <c r="F16" i="4"/>
  <c r="F15" i="4"/>
  <c r="F14" i="4"/>
  <c r="F13" i="4"/>
  <c r="F12" i="4"/>
  <c r="F11" i="4"/>
  <c r="F10" i="4"/>
  <c r="F9" i="4"/>
  <c r="E8" i="4"/>
  <c r="E7" i="4" s="1"/>
  <c r="D3" i="1" s="1"/>
  <c r="H3" i="1" s="1"/>
  <c r="D8" i="4"/>
  <c r="D7" i="4"/>
  <c r="F7" i="4" s="1"/>
  <c r="I41" i="3"/>
  <c r="G41" i="3"/>
  <c r="B41" i="3"/>
  <c r="G40" i="3"/>
  <c r="B40" i="3"/>
  <c r="G39" i="3"/>
  <c r="B39" i="3"/>
  <c r="H38" i="3"/>
  <c r="G38" i="3"/>
  <c r="B38" i="3"/>
  <c r="I36" i="3"/>
  <c r="H36" i="3"/>
  <c r="G36" i="3"/>
  <c r="B36" i="3"/>
  <c r="I35" i="3"/>
  <c r="H35" i="3"/>
  <c r="G35" i="3"/>
  <c r="B35" i="3"/>
  <c r="G34" i="3"/>
  <c r="B34" i="3"/>
  <c r="G33" i="3"/>
  <c r="B33" i="3"/>
  <c r="G31" i="3"/>
  <c r="B31" i="3"/>
  <c r="H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L3" i="9" s="1"/>
  <c r="C1686" i="1"/>
  <c r="H1686" i="1" s="1"/>
  <c r="C1685" i="1"/>
  <c r="H1685" i="1" s="1"/>
  <c r="C1684" i="1"/>
  <c r="H1684" i="1" s="1"/>
  <c r="C1683" i="1"/>
  <c r="H1683" i="1" s="1"/>
  <c r="C1682" i="1"/>
  <c r="H1682" i="1" s="1"/>
  <c r="C1680" i="1"/>
  <c r="H1680" i="1" s="1"/>
  <c r="C1679" i="1"/>
  <c r="H1679" i="1" s="1"/>
  <c r="C1678" i="1"/>
  <c r="H1678" i="1" s="1"/>
  <c r="G1677" i="1"/>
  <c r="C1677" i="1"/>
  <c r="H1677" i="1" s="1"/>
  <c r="C1676" i="1"/>
  <c r="H1676" i="1" s="1"/>
  <c r="C1675" i="1"/>
  <c r="H1675" i="1" s="1"/>
  <c r="C1673" i="1"/>
  <c r="H1673" i="1" s="1"/>
  <c r="C1672" i="1"/>
  <c r="H1672" i="1" s="1"/>
  <c r="C1671" i="1"/>
  <c r="H1671" i="1" s="1"/>
  <c r="C1670" i="1"/>
  <c r="H1670" i="1" s="1"/>
  <c r="C1669" i="1"/>
  <c r="H1669" i="1" s="1"/>
  <c r="C1668" i="1"/>
  <c r="H1668" i="1" s="1"/>
  <c r="G1667" i="1"/>
  <c r="C1667" i="1"/>
  <c r="H1667" i="1" s="1"/>
  <c r="C1666" i="1"/>
  <c r="H1666" i="1" s="1"/>
  <c r="C1665" i="1"/>
  <c r="H1665" i="1" s="1"/>
  <c r="G1663" i="1"/>
  <c r="C1663" i="1"/>
  <c r="H1663" i="1" s="1"/>
  <c r="C1662" i="1"/>
  <c r="H1662" i="1" s="1"/>
  <c r="C1661" i="1"/>
  <c r="H1661" i="1" s="1"/>
  <c r="C1660" i="1"/>
  <c r="H1660" i="1" s="1"/>
  <c r="C1659" i="1"/>
  <c r="H1659" i="1" s="1"/>
  <c r="C1658" i="1"/>
  <c r="H1658" i="1" s="1"/>
  <c r="C1657" i="1"/>
  <c r="H1657" i="1" s="1"/>
  <c r="C1656" i="1"/>
  <c r="H1656" i="1" s="1"/>
  <c r="G1655" i="1"/>
  <c r="C1655" i="1"/>
  <c r="H1655" i="1" s="1"/>
  <c r="C1653" i="1"/>
  <c r="H1653" i="1" s="1"/>
  <c r="C1652" i="1"/>
  <c r="H1652" i="1" s="1"/>
  <c r="G1651" i="1"/>
  <c r="C1651" i="1"/>
  <c r="H1651" i="1" s="1"/>
  <c r="C1650" i="1"/>
  <c r="H1650" i="1" s="1"/>
  <c r="C1649" i="1"/>
  <c r="H1649" i="1" s="1"/>
  <c r="C1648" i="1"/>
  <c r="H1648" i="1" s="1"/>
  <c r="G1647" i="1"/>
  <c r="C1647" i="1"/>
  <c r="H1647" i="1" s="1"/>
  <c r="C1646" i="1"/>
  <c r="H1646" i="1" s="1"/>
  <c r="C1645" i="1"/>
  <c r="H1645" i="1" s="1"/>
  <c r="G1643" i="1"/>
  <c r="C1643" i="1"/>
  <c r="H1643" i="1" s="1"/>
  <c r="C1642" i="1"/>
  <c r="H1642" i="1" s="1"/>
  <c r="C1641" i="1"/>
  <c r="H1641" i="1" s="1"/>
  <c r="C1640" i="1"/>
  <c r="H1640" i="1" s="1"/>
  <c r="C1639" i="1"/>
  <c r="H1639" i="1" s="1"/>
  <c r="C1638" i="1"/>
  <c r="H1638" i="1" s="1"/>
  <c r="C1637" i="1"/>
  <c r="H1637" i="1" s="1"/>
  <c r="C1636" i="1"/>
  <c r="H1636" i="1" s="1"/>
  <c r="G1635" i="1"/>
  <c r="C1635" i="1"/>
  <c r="H1635" i="1" s="1"/>
  <c r="C1633" i="1"/>
  <c r="H1633" i="1" s="1"/>
  <c r="C1632" i="1"/>
  <c r="H1632" i="1" s="1"/>
  <c r="G1631" i="1"/>
  <c r="C1631" i="1"/>
  <c r="H1631" i="1" s="1"/>
  <c r="C1630" i="1"/>
  <c r="H1630" i="1" s="1"/>
  <c r="C1629" i="1"/>
  <c r="H1629" i="1" s="1"/>
  <c r="G1627" i="1"/>
  <c r="C1627" i="1"/>
  <c r="H1627" i="1" s="1"/>
  <c r="C1626" i="1"/>
  <c r="H1626" i="1" s="1"/>
  <c r="C1625" i="1"/>
  <c r="H1625" i="1" s="1"/>
  <c r="C1624" i="1"/>
  <c r="H1624" i="1" s="1"/>
  <c r="C1620" i="1"/>
  <c r="H1620" i="1" s="1"/>
  <c r="C1619" i="1"/>
  <c r="H1619" i="1" s="1"/>
  <c r="C1618" i="1"/>
  <c r="G1618" i="1" s="1"/>
  <c r="C1617" i="1"/>
  <c r="H1617" i="1" s="1"/>
  <c r="C1616" i="1"/>
  <c r="G1616" i="1" s="1"/>
  <c r="C1615" i="1"/>
  <c r="H1615" i="1" s="1"/>
  <c r="C1614" i="1"/>
  <c r="G1614" i="1" s="1"/>
  <c r="C1613" i="1"/>
  <c r="H1613" i="1" s="1"/>
  <c r="C1612" i="1"/>
  <c r="G1612" i="1" s="1"/>
  <c r="C1611" i="1"/>
  <c r="H1611" i="1" s="1"/>
  <c r="C1610" i="1"/>
  <c r="G1610" i="1" s="1"/>
  <c r="C1609" i="1"/>
  <c r="H1609" i="1" s="1"/>
  <c r="C1608" i="1"/>
  <c r="G1608" i="1" s="1"/>
  <c r="C1607" i="1"/>
  <c r="H1607" i="1" s="1"/>
  <c r="C1606" i="1"/>
  <c r="G1606" i="1" s="1"/>
  <c r="C1605" i="1"/>
  <c r="H1605" i="1" s="1"/>
  <c r="C1603" i="1"/>
  <c r="H1603" i="1" s="1"/>
  <c r="C1601" i="1"/>
  <c r="H1601" i="1" s="1"/>
  <c r="C1600" i="1"/>
  <c r="G1600" i="1" s="1"/>
  <c r="C1599" i="1"/>
  <c r="H1599" i="1" s="1"/>
  <c r="C1598" i="1"/>
  <c r="G1598" i="1" s="1"/>
  <c r="C1597" i="1"/>
  <c r="H1597" i="1" s="1"/>
  <c r="C1596" i="1"/>
  <c r="G1596" i="1" s="1"/>
  <c r="C1595" i="1"/>
  <c r="H1595" i="1" s="1"/>
  <c r="C1594" i="1"/>
  <c r="G1594" i="1" s="1"/>
  <c r="C1593" i="1"/>
  <c r="H1593" i="1" s="1"/>
  <c r="C1592" i="1"/>
  <c r="G1592" i="1" s="1"/>
  <c r="C1591" i="1"/>
  <c r="H1591" i="1" s="1"/>
  <c r="C1590" i="1"/>
  <c r="G1590" i="1" s="1"/>
  <c r="C1589" i="1"/>
  <c r="H1589" i="1" s="1"/>
  <c r="C1588" i="1"/>
  <c r="G1588" i="1" s="1"/>
  <c r="C1587" i="1"/>
  <c r="H1587" i="1" s="1"/>
  <c r="H1586" i="1"/>
  <c r="C1586" i="1"/>
  <c r="G1586" i="1" s="1"/>
  <c r="H1584" i="1"/>
  <c r="C1584" i="1"/>
  <c r="G1584" i="1" s="1"/>
  <c r="H1582" i="1"/>
  <c r="C1582" i="1"/>
  <c r="D1581" i="1"/>
  <c r="C1581" i="1"/>
  <c r="D1580" i="1"/>
  <c r="C1580" i="1"/>
  <c r="D1579" i="1"/>
  <c r="C1579" i="1"/>
  <c r="D1578" i="1"/>
  <c r="C1578" i="1"/>
  <c r="D1577" i="1"/>
  <c r="C1577" i="1"/>
  <c r="H1577" i="1" s="1"/>
  <c r="D1576" i="1"/>
  <c r="C1576" i="1"/>
  <c r="D1575" i="1"/>
  <c r="C1575" i="1"/>
  <c r="D1574" i="1"/>
  <c r="C1574" i="1"/>
  <c r="D1573" i="1"/>
  <c r="C1573" i="1"/>
  <c r="D1572" i="1"/>
  <c r="C1572" i="1"/>
  <c r="H1572" i="1" s="1"/>
  <c r="D1571" i="1"/>
  <c r="C1571" i="1"/>
  <c r="H1571" i="1" s="1"/>
  <c r="D1570" i="1"/>
  <c r="C1570" i="1"/>
  <c r="D1569" i="1"/>
  <c r="C1569" i="1"/>
  <c r="D1568" i="1"/>
  <c r="C1568" i="1"/>
  <c r="D1567" i="1"/>
  <c r="C1567" i="1"/>
  <c r="D1566" i="1"/>
  <c r="C1566" i="1"/>
  <c r="D1565" i="1"/>
  <c r="C1565" i="1"/>
  <c r="D1564" i="1"/>
  <c r="C1564" i="1"/>
  <c r="D1563" i="1"/>
  <c r="C1563" i="1"/>
  <c r="H1563" i="1" s="1"/>
  <c r="D1562" i="1"/>
  <c r="C1562" i="1"/>
  <c r="D1561" i="1"/>
  <c r="C1561" i="1"/>
  <c r="D1560" i="1"/>
  <c r="C1560" i="1"/>
  <c r="D1559" i="1"/>
  <c r="C1559" i="1"/>
  <c r="D1558" i="1"/>
  <c r="C1558" i="1"/>
  <c r="D1557" i="1"/>
  <c r="C1557" i="1"/>
  <c r="D1556" i="1"/>
  <c r="D1554" i="1"/>
  <c r="C1554" i="1"/>
  <c r="D1553" i="1"/>
  <c r="C1553" i="1"/>
  <c r="D1552" i="1"/>
  <c r="C1552" i="1"/>
  <c r="D1551" i="1"/>
  <c r="C1551" i="1"/>
  <c r="D1550" i="1"/>
  <c r="C1550" i="1"/>
  <c r="D1549" i="1"/>
  <c r="C1549" i="1"/>
  <c r="D1548" i="1"/>
  <c r="C1548" i="1"/>
  <c r="H1547" i="1"/>
  <c r="D1547" i="1"/>
  <c r="C1547" i="1"/>
  <c r="J1547" i="1" s="1"/>
  <c r="H1546" i="1"/>
  <c r="D1546" i="1"/>
  <c r="J1546" i="1" s="1"/>
  <c r="C1546" i="1"/>
  <c r="G1546" i="1" s="1"/>
  <c r="I1546" i="1" s="1"/>
  <c r="H1545" i="1"/>
  <c r="D1545" i="1"/>
  <c r="J1545" i="1" s="1"/>
  <c r="C1545" i="1"/>
  <c r="G1545" i="1" s="1"/>
  <c r="I1545" i="1" s="1"/>
  <c r="D1544" i="1"/>
  <c r="C1544" i="1"/>
  <c r="G1544" i="1" s="1"/>
  <c r="H1543" i="1"/>
  <c r="D1543" i="1"/>
  <c r="J1543" i="1" s="1"/>
  <c r="C1543" i="1"/>
  <c r="G1543" i="1" s="1"/>
  <c r="I1543" i="1" s="1"/>
  <c r="H1542" i="1"/>
  <c r="D1542" i="1"/>
  <c r="C1542" i="1"/>
  <c r="D1541" i="1"/>
  <c r="J1541" i="1" s="1"/>
  <c r="C1541" i="1"/>
  <c r="G1541" i="1" s="1"/>
  <c r="D1536" i="1"/>
  <c r="H1536" i="1" s="1"/>
  <c r="C1536" i="1"/>
  <c r="G1536" i="1" s="1"/>
  <c r="D1535" i="1"/>
  <c r="H1535" i="1" s="1"/>
  <c r="C1535" i="1"/>
  <c r="D1534" i="1"/>
  <c r="H1534" i="1" s="1"/>
  <c r="C1534" i="1"/>
  <c r="G1534" i="1" s="1"/>
  <c r="D1533" i="1"/>
  <c r="H1533" i="1" s="1"/>
  <c r="C1533" i="1"/>
  <c r="D1532" i="1"/>
  <c r="H1532" i="1" s="1"/>
  <c r="C1532" i="1"/>
  <c r="D1531" i="1"/>
  <c r="H1531" i="1" s="1"/>
  <c r="C1531" i="1"/>
  <c r="H1530" i="1"/>
  <c r="D1530" i="1"/>
  <c r="C1530" i="1"/>
  <c r="D1529" i="1"/>
  <c r="H1529" i="1" s="1"/>
  <c r="C1529" i="1"/>
  <c r="D1528" i="1"/>
  <c r="H1528" i="1" s="1"/>
  <c r="C1528" i="1"/>
  <c r="G1528" i="1" s="1"/>
  <c r="D1527" i="1"/>
  <c r="H1527" i="1" s="1"/>
  <c r="C1527" i="1"/>
  <c r="D1526" i="1"/>
  <c r="H1526" i="1" s="1"/>
  <c r="C1526" i="1"/>
  <c r="G1526" i="1" s="1"/>
  <c r="C1525" i="1"/>
  <c r="D1524" i="1"/>
  <c r="H1524" i="1" s="1"/>
  <c r="C1524" i="1"/>
  <c r="D1523" i="1"/>
  <c r="H1523" i="1" s="1"/>
  <c r="C1523" i="1"/>
  <c r="H1522" i="1"/>
  <c r="D1522" i="1"/>
  <c r="C1522" i="1"/>
  <c r="D1521" i="1"/>
  <c r="H1521" i="1" s="1"/>
  <c r="C1521" i="1"/>
  <c r="D1520" i="1"/>
  <c r="H1520" i="1" s="1"/>
  <c r="C1520" i="1"/>
  <c r="G1520" i="1" s="1"/>
  <c r="D1519" i="1"/>
  <c r="H1519" i="1" s="1"/>
  <c r="C1519" i="1"/>
  <c r="D1518" i="1"/>
  <c r="H1518" i="1" s="1"/>
  <c r="C1518" i="1"/>
  <c r="G1518" i="1" s="1"/>
  <c r="D1517" i="1"/>
  <c r="H1517" i="1" s="1"/>
  <c r="C1517" i="1"/>
  <c r="D1516" i="1"/>
  <c r="H1516" i="1" s="1"/>
  <c r="C1516" i="1"/>
  <c r="D1515" i="1"/>
  <c r="H1515" i="1" s="1"/>
  <c r="C1515" i="1"/>
  <c r="C1514" i="1"/>
  <c r="D1513" i="1"/>
  <c r="H1513" i="1" s="1"/>
  <c r="C1513" i="1"/>
  <c r="D1512" i="1"/>
  <c r="H1512" i="1" s="1"/>
  <c r="C1512" i="1"/>
  <c r="G1512" i="1" s="1"/>
  <c r="C1511" i="1"/>
  <c r="C1510" i="1"/>
  <c r="D1509" i="1"/>
  <c r="H1509" i="1" s="1"/>
  <c r="C1509" i="1"/>
  <c r="H1508" i="1"/>
  <c r="D1508" i="1"/>
  <c r="C1508" i="1"/>
  <c r="D1507" i="1"/>
  <c r="H1507" i="1" s="1"/>
  <c r="C1507" i="1"/>
  <c r="D1506" i="1"/>
  <c r="H1506" i="1" s="1"/>
  <c r="C1506" i="1"/>
  <c r="G1506" i="1" s="1"/>
  <c r="D1505" i="1"/>
  <c r="H1505" i="1" s="1"/>
  <c r="C1505" i="1"/>
  <c r="D1504" i="1"/>
  <c r="H1504" i="1" s="1"/>
  <c r="C1504" i="1"/>
  <c r="G1504" i="1" s="1"/>
  <c r="C1503" i="1"/>
  <c r="D1502" i="1"/>
  <c r="H1502" i="1" s="1"/>
  <c r="C1502" i="1"/>
  <c r="D1501" i="1"/>
  <c r="H1501" i="1" s="1"/>
  <c r="C1501" i="1"/>
  <c r="H1500" i="1"/>
  <c r="D1500" i="1"/>
  <c r="C1500" i="1"/>
  <c r="D1499" i="1"/>
  <c r="H1499" i="1" s="1"/>
  <c r="C1499" i="1"/>
  <c r="D1498" i="1"/>
  <c r="H1498" i="1" s="1"/>
  <c r="C1498" i="1"/>
  <c r="G1498" i="1" s="1"/>
  <c r="D1497" i="1"/>
  <c r="H1497" i="1" s="1"/>
  <c r="C1497" i="1"/>
  <c r="D1496" i="1"/>
  <c r="C1496" i="1"/>
  <c r="G1496" i="1" s="1"/>
  <c r="D1495" i="1"/>
  <c r="C1495" i="1"/>
  <c r="D1494" i="1"/>
  <c r="C1494" i="1"/>
  <c r="H1494" i="1" s="1"/>
  <c r="D1493" i="1"/>
  <c r="C1493" i="1"/>
  <c r="D1492" i="1"/>
  <c r="C1492" i="1"/>
  <c r="H1492" i="1" s="1"/>
  <c r="D1491" i="1"/>
  <c r="C1491" i="1"/>
  <c r="C1490" i="1"/>
  <c r="D1489" i="1"/>
  <c r="C1489" i="1"/>
  <c r="D1488" i="1"/>
  <c r="C1488" i="1"/>
  <c r="H1488" i="1" s="1"/>
  <c r="D1487" i="1"/>
  <c r="C1487" i="1"/>
  <c r="C1486" i="1"/>
  <c r="C1485" i="1"/>
  <c r="D1484" i="1"/>
  <c r="C1484" i="1"/>
  <c r="H1484" i="1" s="1"/>
  <c r="D1483" i="1"/>
  <c r="C1483" i="1"/>
  <c r="D1482" i="1"/>
  <c r="C1482" i="1"/>
  <c r="H1482" i="1" s="1"/>
  <c r="D1481" i="1"/>
  <c r="C1481" i="1"/>
  <c r="D1480" i="1"/>
  <c r="C1480" i="1"/>
  <c r="H1480" i="1" s="1"/>
  <c r="D1479" i="1"/>
  <c r="C1479" i="1"/>
  <c r="H1479" i="1" s="1"/>
  <c r="D1478" i="1"/>
  <c r="C1478" i="1"/>
  <c r="D1477" i="1"/>
  <c r="C1477" i="1"/>
  <c r="H1477" i="1" s="1"/>
  <c r="D1476" i="1"/>
  <c r="C1476" i="1"/>
  <c r="H1476" i="1" s="1"/>
  <c r="D1475" i="1"/>
  <c r="C1475" i="1"/>
  <c r="D1474" i="1"/>
  <c r="C1474" i="1"/>
  <c r="H1474" i="1" s="1"/>
  <c r="D1473" i="1"/>
  <c r="C1473" i="1"/>
  <c r="D1472" i="1"/>
  <c r="C1472" i="1"/>
  <c r="H1472" i="1" s="1"/>
  <c r="D1471" i="1"/>
  <c r="C1471" i="1"/>
  <c r="D1470" i="1"/>
  <c r="C1470" i="1"/>
  <c r="H1470" i="1" s="1"/>
  <c r="D1469" i="1"/>
  <c r="C1469" i="1"/>
  <c r="D1468" i="1"/>
  <c r="C1468" i="1"/>
  <c r="H1468" i="1" s="1"/>
  <c r="D1467" i="1"/>
  <c r="C1467" i="1"/>
  <c r="H1467" i="1" s="1"/>
  <c r="D1466" i="1"/>
  <c r="C1466" i="1"/>
  <c r="D1465" i="1"/>
  <c r="C1465" i="1"/>
  <c r="D1464" i="1"/>
  <c r="C1464" i="1"/>
  <c r="H1464" i="1" s="1"/>
  <c r="D1463" i="1"/>
  <c r="C1463" i="1"/>
  <c r="H1463" i="1" s="1"/>
  <c r="D1462" i="1"/>
  <c r="C1462" i="1"/>
  <c r="D1461" i="1"/>
  <c r="C1461" i="1"/>
  <c r="H1461" i="1" s="1"/>
  <c r="D1460" i="1"/>
  <c r="C1460" i="1"/>
  <c r="H1460" i="1" s="1"/>
  <c r="D1459" i="1"/>
  <c r="C1459" i="1"/>
  <c r="D1458" i="1"/>
  <c r="C1458" i="1"/>
  <c r="H1458" i="1" s="1"/>
  <c r="D1457" i="1"/>
  <c r="C1457" i="1"/>
  <c r="D1456" i="1"/>
  <c r="C1456" i="1"/>
  <c r="D1455" i="1"/>
  <c r="C1455" i="1"/>
  <c r="H1455" i="1" s="1"/>
  <c r="D1454" i="1"/>
  <c r="C1454" i="1"/>
  <c r="H1454" i="1" s="1"/>
  <c r="D1453" i="1"/>
  <c r="C1453" i="1"/>
  <c r="H1453" i="1" s="1"/>
  <c r="D1452" i="1"/>
  <c r="C1452" i="1"/>
  <c r="H1452" i="1" s="1"/>
  <c r="D1451" i="1"/>
  <c r="C1451" i="1"/>
  <c r="C1450" i="1"/>
  <c r="D1449" i="1"/>
  <c r="C1449" i="1"/>
  <c r="D1448" i="1"/>
  <c r="C1448" i="1"/>
  <c r="H1448" i="1" s="1"/>
  <c r="D1447" i="1"/>
  <c r="C1447" i="1"/>
  <c r="D1446" i="1"/>
  <c r="C1446" i="1"/>
  <c r="H1446" i="1" s="1"/>
  <c r="D1445" i="1"/>
  <c r="C1445" i="1"/>
  <c r="H1445" i="1" s="1"/>
  <c r="D1444" i="1"/>
  <c r="C1444" i="1"/>
  <c r="H1444" i="1" s="1"/>
  <c r="D1443" i="1"/>
  <c r="C1443" i="1"/>
  <c r="H1443" i="1" s="1"/>
  <c r="D1442" i="1"/>
  <c r="C1442" i="1"/>
  <c r="D1441" i="1"/>
  <c r="C1441" i="1"/>
  <c r="D1440" i="1"/>
  <c r="C1440" i="1"/>
  <c r="H1440" i="1" s="1"/>
  <c r="C1439" i="1"/>
  <c r="D1438" i="1"/>
  <c r="C1438" i="1"/>
  <c r="H1438" i="1" s="1"/>
  <c r="D1437" i="1"/>
  <c r="C1437" i="1"/>
  <c r="D1436" i="1"/>
  <c r="C1436" i="1"/>
  <c r="H1436" i="1" s="1"/>
  <c r="C1435" i="1"/>
  <c r="D1434" i="1"/>
  <c r="C1434" i="1"/>
  <c r="H1434" i="1" s="1"/>
  <c r="D1433" i="1"/>
  <c r="C1433" i="1"/>
  <c r="H1433" i="1" s="1"/>
  <c r="C1432" i="1"/>
  <c r="C1431" i="1"/>
  <c r="D1430" i="1"/>
  <c r="C1430" i="1"/>
  <c r="H1430" i="1" s="1"/>
  <c r="D1429" i="1"/>
  <c r="C1429" i="1"/>
  <c r="H1429" i="1" s="1"/>
  <c r="D1428" i="1"/>
  <c r="C1428" i="1"/>
  <c r="D1427" i="1"/>
  <c r="C1427" i="1"/>
  <c r="H1427" i="1" s="1"/>
  <c r="D1426" i="1"/>
  <c r="C1426" i="1"/>
  <c r="D1425" i="1"/>
  <c r="C1425" i="1"/>
  <c r="H1425" i="1" s="1"/>
  <c r="C1424" i="1"/>
  <c r="D1423" i="1"/>
  <c r="C1423" i="1"/>
  <c r="H1423" i="1" s="1"/>
  <c r="D1422" i="1"/>
  <c r="C1422" i="1"/>
  <c r="D1421" i="1"/>
  <c r="C1421" i="1"/>
  <c r="H1421" i="1" s="1"/>
  <c r="D1420" i="1"/>
  <c r="C1420" i="1"/>
  <c r="D1419" i="1"/>
  <c r="C1419" i="1"/>
  <c r="H1419" i="1" s="1"/>
  <c r="C1418" i="1"/>
  <c r="D1417" i="1"/>
  <c r="C1417" i="1"/>
  <c r="H1417" i="1" s="1"/>
  <c r="D1416" i="1"/>
  <c r="C1416" i="1"/>
  <c r="H1416" i="1" s="1"/>
  <c r="D1415" i="1"/>
  <c r="C1415" i="1"/>
  <c r="H1415" i="1" s="1"/>
  <c r="D1414" i="1"/>
  <c r="C1414" i="1"/>
  <c r="D1413" i="1"/>
  <c r="C1413" i="1"/>
  <c r="H1413" i="1" s="1"/>
  <c r="D1412" i="1"/>
  <c r="C1412" i="1"/>
  <c r="D1411" i="1"/>
  <c r="C1411" i="1"/>
  <c r="H1411" i="1" s="1"/>
  <c r="D1410" i="1"/>
  <c r="C1410" i="1"/>
  <c r="H1410" i="1" s="1"/>
  <c r="D1409" i="1"/>
  <c r="C1409" i="1"/>
  <c r="D1408" i="1"/>
  <c r="C1408" i="1"/>
  <c r="D1407" i="1"/>
  <c r="C1407" i="1"/>
  <c r="D1406" i="1"/>
  <c r="C1406" i="1"/>
  <c r="H1406" i="1" s="1"/>
  <c r="D1405" i="1"/>
  <c r="C1405" i="1"/>
  <c r="H1405" i="1" s="1"/>
  <c r="D1404" i="1"/>
  <c r="C1404" i="1"/>
  <c r="D1403" i="1"/>
  <c r="C1403" i="1"/>
  <c r="H1403" i="1" s="1"/>
  <c r="D1402" i="1"/>
  <c r="C1402" i="1"/>
  <c r="C1401" i="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D1340" i="1"/>
  <c r="C1340" i="1"/>
  <c r="H1340" i="1" s="1"/>
  <c r="D1339" i="1"/>
  <c r="C1339" i="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4" i="1"/>
  <c r="C1294" i="1"/>
  <c r="H1294" i="1" s="1"/>
  <c r="D1293" i="1"/>
  <c r="C1293" i="1"/>
  <c r="H1293" i="1" s="1"/>
  <c r="D1292" i="1"/>
  <c r="C1292" i="1"/>
  <c r="H1292" i="1" s="1"/>
  <c r="D1291" i="1"/>
  <c r="C1291" i="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D1280" i="1"/>
  <c r="C1280" i="1"/>
  <c r="H1280" i="1" s="1"/>
  <c r="D1279" i="1"/>
  <c r="C1279" i="1"/>
  <c r="D1278" i="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D1265" i="1"/>
  <c r="C1265" i="1"/>
  <c r="D1264" i="1"/>
  <c r="C1264" i="1"/>
  <c r="D1263" i="1"/>
  <c r="C1263" i="1"/>
  <c r="D1262" i="1"/>
  <c r="C1262" i="1"/>
  <c r="D1261" i="1"/>
  <c r="C1261" i="1"/>
  <c r="H1261" i="1" s="1"/>
  <c r="C1260" i="1"/>
  <c r="C1259" i="1"/>
  <c r="D1258" i="1"/>
  <c r="C1258" i="1"/>
  <c r="D1257" i="1"/>
  <c r="C1257" i="1"/>
  <c r="C1256" i="1"/>
  <c r="D1254" i="1"/>
  <c r="C1254" i="1"/>
  <c r="H1254" i="1" s="1"/>
  <c r="D1253" i="1"/>
  <c r="C1253" i="1"/>
  <c r="H1253" i="1" s="1"/>
  <c r="D1252" i="1"/>
  <c r="C1252" i="1"/>
  <c r="H1252" i="1" s="1"/>
  <c r="D1251" i="1"/>
  <c r="C1251" i="1"/>
  <c r="D1250" i="1"/>
  <c r="C1250" i="1"/>
  <c r="H1250" i="1" s="1"/>
  <c r="D1249" i="1"/>
  <c r="C1249" i="1"/>
  <c r="H1249" i="1" s="1"/>
  <c r="D1248" i="1"/>
  <c r="C1248" i="1"/>
  <c r="H1248" i="1" s="1"/>
  <c r="D1247" i="1"/>
  <c r="C1247" i="1"/>
  <c r="H1247" i="1" s="1"/>
  <c r="D1246" i="1"/>
  <c r="C1246" i="1"/>
  <c r="H1246" i="1" s="1"/>
  <c r="D1245" i="1"/>
  <c r="C1245" i="1"/>
  <c r="H1245" i="1" s="1"/>
  <c r="D1244" i="1"/>
  <c r="C1244" i="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C1224" i="1"/>
  <c r="C1223" i="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C1206" i="1"/>
  <c r="G1206" i="1" s="1"/>
  <c r="D1205" i="1"/>
  <c r="H1205" i="1" s="1"/>
  <c r="C1205" i="1"/>
  <c r="G1205" i="1" s="1"/>
  <c r="D1204" i="1"/>
  <c r="H1204" i="1" s="1"/>
  <c r="C1204" i="1"/>
  <c r="G1204" i="1" s="1"/>
  <c r="D1203" i="1"/>
  <c r="H1203" i="1" s="1"/>
  <c r="C1203" i="1"/>
  <c r="G1203" i="1" s="1"/>
  <c r="D1202" i="1"/>
  <c r="H1202" i="1" s="1"/>
  <c r="C1202" i="1"/>
  <c r="G1202" i="1" s="1"/>
  <c r="D1201" i="1"/>
  <c r="D1200" i="1"/>
  <c r="H1200" i="1" s="1"/>
  <c r="C1200" i="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C1185" i="1"/>
  <c r="D1184" i="1"/>
  <c r="H1184" i="1" s="1"/>
  <c r="C1184" i="1"/>
  <c r="D1183" i="1"/>
  <c r="H1183" i="1" s="1"/>
  <c r="C1183" i="1"/>
  <c r="G1183" i="1" s="1"/>
  <c r="D1182" i="1"/>
  <c r="H1182" i="1" s="1"/>
  <c r="C1182" i="1"/>
  <c r="D1179" i="1"/>
  <c r="H1179" i="1" s="1"/>
  <c r="C1179" i="1"/>
  <c r="G1179" i="1" s="1"/>
  <c r="D1178" i="1"/>
  <c r="H1178" i="1" s="1"/>
  <c r="C1178" i="1"/>
  <c r="G1178" i="1" s="1"/>
  <c r="D1177" i="1"/>
  <c r="H1177" i="1" s="1"/>
  <c r="C1177" i="1"/>
  <c r="G1177" i="1" s="1"/>
  <c r="D1176" i="1"/>
  <c r="H1176" i="1" s="1"/>
  <c r="C1176" i="1"/>
  <c r="D1175" i="1"/>
  <c r="H1175" i="1" s="1"/>
  <c r="C1175" i="1"/>
  <c r="G1175" i="1" s="1"/>
  <c r="D1174" i="1"/>
  <c r="H1174" i="1" s="1"/>
  <c r="C1174" i="1"/>
  <c r="G1174" i="1" s="1"/>
  <c r="D1173" i="1"/>
  <c r="H1173" i="1" s="1"/>
  <c r="C1173" i="1"/>
  <c r="G1173" i="1" s="1"/>
  <c r="D1172" i="1"/>
  <c r="H1172" i="1" s="1"/>
  <c r="C1172" i="1"/>
  <c r="G1172" i="1" s="1"/>
  <c r="D1171" i="1"/>
  <c r="H1171" i="1" s="1"/>
  <c r="C1171" i="1"/>
  <c r="G1171" i="1" s="1"/>
  <c r="C1170" i="1"/>
  <c r="D1169" i="1"/>
  <c r="H1169" i="1" s="1"/>
  <c r="C1169" i="1"/>
  <c r="D1168" i="1"/>
  <c r="H1168" i="1" s="1"/>
  <c r="C1168" i="1"/>
  <c r="D1167" i="1"/>
  <c r="H1167" i="1" s="1"/>
  <c r="C1167" i="1"/>
  <c r="G1167" i="1" s="1"/>
  <c r="D1166" i="1"/>
  <c r="H1166" i="1" s="1"/>
  <c r="C1166" i="1"/>
  <c r="G1166" i="1" s="1"/>
  <c r="D1165" i="1"/>
  <c r="H1165" i="1" s="1"/>
  <c r="C1165" i="1"/>
  <c r="G1165" i="1" s="1"/>
  <c r="D1164" i="1"/>
  <c r="H1164" i="1" s="1"/>
  <c r="C1164" i="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D1157" i="1"/>
  <c r="H1157" i="1" s="1"/>
  <c r="C1157" i="1"/>
  <c r="G1157" i="1" s="1"/>
  <c r="D1156" i="1"/>
  <c r="H1156" i="1" s="1"/>
  <c r="C1156" i="1"/>
  <c r="G1156" i="1" s="1"/>
  <c r="D1155" i="1"/>
  <c r="H1155" i="1" s="1"/>
  <c r="C1155" i="1"/>
  <c r="G1155" i="1" s="1"/>
  <c r="D1154" i="1"/>
  <c r="H1154" i="1" s="1"/>
  <c r="C1154" i="1"/>
  <c r="G1154" i="1" s="1"/>
  <c r="D1153" i="1"/>
  <c r="H1153" i="1" s="1"/>
  <c r="C1153" i="1"/>
  <c r="G1153" i="1" s="1"/>
  <c r="C1152" i="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C1141" i="1"/>
  <c r="D1140" i="1"/>
  <c r="H1140" i="1" s="1"/>
  <c r="C1140" i="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H1124" i="1" s="1"/>
  <c r="C1124" i="1"/>
  <c r="G1124" i="1" s="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D1079" i="1"/>
  <c r="H1079" i="1" s="1"/>
  <c r="C1079" i="1"/>
  <c r="G1079" i="1" s="1"/>
  <c r="D1078" i="1"/>
  <c r="H1078" i="1" s="1"/>
  <c r="C1078" i="1"/>
  <c r="G1078" i="1" s="1"/>
  <c r="D1077" i="1"/>
  <c r="H1077" i="1" s="1"/>
  <c r="C1077" i="1"/>
  <c r="C1076" i="1"/>
  <c r="C1075"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D1061" i="1"/>
  <c r="H1061" i="1" s="1"/>
  <c r="C1061" i="1"/>
  <c r="G1061" i="1" s="1"/>
  <c r="D1060" i="1"/>
  <c r="H1060" i="1" s="1"/>
  <c r="C1060" i="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D1051" i="1"/>
  <c r="H1051" i="1" s="1"/>
  <c r="C1051" i="1"/>
  <c r="G1051" i="1" s="1"/>
  <c r="D1050" i="1"/>
  <c r="H1050" i="1" s="1"/>
  <c r="C1050" i="1"/>
  <c r="D1049" i="1"/>
  <c r="H1049" i="1" s="1"/>
  <c r="C1049" i="1"/>
  <c r="G1049" i="1" s="1"/>
  <c r="D1048" i="1"/>
  <c r="H1048" i="1" s="1"/>
  <c r="C1048" i="1"/>
  <c r="G1048" i="1" s="1"/>
  <c r="D1047" i="1"/>
  <c r="H1047" i="1" s="1"/>
  <c r="C1047" i="1"/>
  <c r="G1047" i="1" s="1"/>
  <c r="C1046" i="1"/>
  <c r="D1045" i="1"/>
  <c r="H1045" i="1" s="1"/>
  <c r="C1045" i="1"/>
  <c r="G1045" i="1" s="1"/>
  <c r="D1044" i="1"/>
  <c r="H1044" i="1" s="1"/>
  <c r="C1044" i="1"/>
  <c r="G1044" i="1" s="1"/>
  <c r="D1043" i="1"/>
  <c r="H1043" i="1" s="1"/>
  <c r="C1043" i="1"/>
  <c r="G1043" i="1" s="1"/>
  <c r="D1042" i="1"/>
  <c r="H1042" i="1" s="1"/>
  <c r="C1042" i="1"/>
  <c r="D1041" i="1"/>
  <c r="H1041" i="1" s="1"/>
  <c r="C1041" i="1"/>
  <c r="G1041" i="1" s="1"/>
  <c r="D1040" i="1"/>
  <c r="H1040" i="1" s="1"/>
  <c r="C1040" i="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D1033" i="1"/>
  <c r="H1033" i="1" s="1"/>
  <c r="C1033" i="1"/>
  <c r="G1033" i="1" s="1"/>
  <c r="D1032" i="1"/>
  <c r="H1032" i="1" s="1"/>
  <c r="C1032" i="1"/>
  <c r="D1031" i="1"/>
  <c r="H1031" i="1" s="1"/>
  <c r="C1031" i="1"/>
  <c r="G1031" i="1" s="1"/>
  <c r="D1030" i="1"/>
  <c r="H1030" i="1" s="1"/>
  <c r="C1030" i="1"/>
  <c r="D1029" i="1"/>
  <c r="H1029" i="1" s="1"/>
  <c r="C1029" i="1"/>
  <c r="D1028" i="1"/>
  <c r="H1028" i="1" s="1"/>
  <c r="C1028" i="1"/>
  <c r="D1027" i="1"/>
  <c r="H1027" i="1" s="1"/>
  <c r="C1027" i="1"/>
  <c r="G1027" i="1" s="1"/>
  <c r="D1026" i="1"/>
  <c r="H1026" i="1" s="1"/>
  <c r="C1026" i="1"/>
  <c r="D1025" i="1"/>
  <c r="H1025" i="1" s="1"/>
  <c r="C1025" i="1"/>
  <c r="G1025" i="1" s="1"/>
  <c r="C1024" i="1"/>
  <c r="D1023" i="1"/>
  <c r="H1023" i="1" s="1"/>
  <c r="C1023" i="1"/>
  <c r="D1022" i="1"/>
  <c r="H1022" i="1" s="1"/>
  <c r="C1022" i="1"/>
  <c r="D1021" i="1"/>
  <c r="H1021" i="1" s="1"/>
  <c r="C1021" i="1"/>
  <c r="G1021" i="1" s="1"/>
  <c r="D1020" i="1"/>
  <c r="H1020" i="1" s="1"/>
  <c r="C1020" i="1"/>
  <c r="D1019" i="1"/>
  <c r="H1019" i="1" s="1"/>
  <c r="C1019" i="1"/>
  <c r="C1018" i="1"/>
  <c r="C1017" i="1"/>
  <c r="D1016" i="1"/>
  <c r="H1016" i="1" s="1"/>
  <c r="C1016" i="1"/>
  <c r="G1016" i="1" s="1"/>
  <c r="D1015" i="1"/>
  <c r="H1015" i="1" s="1"/>
  <c r="C1015" i="1"/>
  <c r="D1014" i="1"/>
  <c r="H1014" i="1" s="1"/>
  <c r="C1014" i="1"/>
  <c r="D1013" i="1"/>
  <c r="H1013" i="1" s="1"/>
  <c r="C1013" i="1"/>
  <c r="D1010" i="1"/>
  <c r="H1010" i="1" s="1"/>
  <c r="C1010" i="1"/>
  <c r="G1010" i="1" s="1"/>
  <c r="D1009" i="1"/>
  <c r="H1009" i="1" s="1"/>
  <c r="C1009" i="1"/>
  <c r="G1009" i="1" s="1"/>
  <c r="D1008" i="1"/>
  <c r="H1008" i="1" s="1"/>
  <c r="C1008" i="1"/>
  <c r="G1008" i="1" s="1"/>
  <c r="D1007" i="1"/>
  <c r="H1007" i="1" s="1"/>
  <c r="C1007" i="1"/>
  <c r="G1007" i="1" s="1"/>
  <c r="D1006" i="1"/>
  <c r="H1006" i="1" s="1"/>
  <c r="C1006" i="1"/>
  <c r="G1006" i="1" s="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D997" i="1"/>
  <c r="H997" i="1" s="1"/>
  <c r="C997" i="1"/>
  <c r="G997" i="1" s="1"/>
  <c r="D996" i="1"/>
  <c r="H996" i="1" s="1"/>
  <c r="C996" i="1"/>
  <c r="D995" i="1"/>
  <c r="H995" i="1" s="1"/>
  <c r="C995" i="1"/>
  <c r="D994" i="1"/>
  <c r="H994" i="1" s="1"/>
  <c r="C994" i="1"/>
  <c r="D993" i="1"/>
  <c r="H993" i="1" s="1"/>
  <c r="C993" i="1"/>
  <c r="D992" i="1"/>
  <c r="H992" i="1" s="1"/>
  <c r="C992" i="1"/>
  <c r="D991" i="1"/>
  <c r="H991" i="1" s="1"/>
  <c r="C991" i="1"/>
  <c r="D990" i="1"/>
  <c r="H990" i="1" s="1"/>
  <c r="C990" i="1"/>
  <c r="D989" i="1"/>
  <c r="H989" i="1" s="1"/>
  <c r="C989" i="1"/>
  <c r="D988" i="1"/>
  <c r="H988" i="1" s="1"/>
  <c r="C988" i="1"/>
  <c r="D987" i="1"/>
  <c r="H987" i="1" s="1"/>
  <c r="C987" i="1"/>
  <c r="D986" i="1"/>
  <c r="H986" i="1" s="1"/>
  <c r="C986" i="1"/>
  <c r="D985" i="1"/>
  <c r="H985" i="1" s="1"/>
  <c r="C985" i="1"/>
  <c r="D984" i="1"/>
  <c r="H984" i="1" s="1"/>
  <c r="C984" i="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D950" i="1"/>
  <c r="H950" i="1" s="1"/>
  <c r="C950" i="1"/>
  <c r="G950" i="1" s="1"/>
  <c r="D949" i="1"/>
  <c r="H949" i="1" s="1"/>
  <c r="C949" i="1"/>
  <c r="G949" i="1" s="1"/>
  <c r="D948" i="1"/>
  <c r="H948" i="1" s="1"/>
  <c r="C948" i="1"/>
  <c r="D947" i="1"/>
  <c r="H947" i="1" s="1"/>
  <c r="C947" i="1"/>
  <c r="D946" i="1"/>
  <c r="H946" i="1" s="1"/>
  <c r="C946" i="1"/>
  <c r="D945" i="1"/>
  <c r="H945" i="1" s="1"/>
  <c r="C945" i="1"/>
  <c r="D944" i="1"/>
  <c r="H944" i="1" s="1"/>
  <c r="C944" i="1"/>
  <c r="G944" i="1" s="1"/>
  <c r="D943" i="1"/>
  <c r="H943" i="1" s="1"/>
  <c r="C943" i="1"/>
  <c r="D942" i="1"/>
  <c r="H942" i="1" s="1"/>
  <c r="C942" i="1"/>
  <c r="D941" i="1"/>
  <c r="H941" i="1" s="1"/>
  <c r="C941" i="1"/>
  <c r="D940" i="1"/>
  <c r="H940" i="1" s="1"/>
  <c r="C940" i="1"/>
  <c r="D939" i="1"/>
  <c r="H939" i="1" s="1"/>
  <c r="C939" i="1"/>
  <c r="D938" i="1"/>
  <c r="H938" i="1" s="1"/>
  <c r="C938" i="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D931" i="1"/>
  <c r="H931" i="1" s="1"/>
  <c r="C931" i="1"/>
  <c r="G931" i="1" s="1"/>
  <c r="D930" i="1"/>
  <c r="H930" i="1" s="1"/>
  <c r="C930" i="1"/>
  <c r="D929" i="1"/>
  <c r="H929" i="1" s="1"/>
  <c r="C929" i="1"/>
  <c r="D928" i="1"/>
  <c r="H928" i="1" s="1"/>
  <c r="C928" i="1"/>
  <c r="D927" i="1"/>
  <c r="H927" i="1" s="1"/>
  <c r="C927" i="1"/>
  <c r="D926" i="1"/>
  <c r="H926" i="1" s="1"/>
  <c r="C926" i="1"/>
  <c r="D925" i="1"/>
  <c r="H925" i="1" s="1"/>
  <c r="C925" i="1"/>
  <c r="D924" i="1"/>
  <c r="H924" i="1" s="1"/>
  <c r="C924" i="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D911" i="1"/>
  <c r="H911" i="1" s="1"/>
  <c r="C911" i="1"/>
  <c r="G911" i="1" s="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G895" i="1" s="1"/>
  <c r="D894" i="1"/>
  <c r="H894" i="1" s="1"/>
  <c r="C894" i="1"/>
  <c r="D893" i="1"/>
  <c r="H893" i="1" s="1"/>
  <c r="C893" i="1"/>
  <c r="D892" i="1"/>
  <c r="H892" i="1" s="1"/>
  <c r="C892" i="1"/>
  <c r="H891" i="1"/>
  <c r="D891" i="1"/>
  <c r="C891" i="1"/>
  <c r="G891" i="1" s="1"/>
  <c r="D890" i="1"/>
  <c r="H890" i="1" s="1"/>
  <c r="C890" i="1"/>
  <c r="D889" i="1"/>
  <c r="H889" i="1" s="1"/>
  <c r="C889" i="1"/>
  <c r="D888" i="1"/>
  <c r="H888" i="1" s="1"/>
  <c r="C888" i="1"/>
  <c r="H887" i="1"/>
  <c r="D887" i="1"/>
  <c r="C887" i="1"/>
  <c r="G887" i="1" s="1"/>
  <c r="D886" i="1"/>
  <c r="H886" i="1" s="1"/>
  <c r="C886" i="1"/>
  <c r="H885" i="1"/>
  <c r="D885" i="1"/>
  <c r="C885" i="1"/>
  <c r="G885" i="1" s="1"/>
  <c r="D884" i="1"/>
  <c r="H884" i="1" s="1"/>
  <c r="C884" i="1"/>
  <c r="D883" i="1"/>
  <c r="H883" i="1" s="1"/>
  <c r="C883" i="1"/>
  <c r="D882" i="1"/>
  <c r="H882" i="1" s="1"/>
  <c r="C882" i="1"/>
  <c r="H881" i="1"/>
  <c r="D881" i="1"/>
  <c r="C881" i="1"/>
  <c r="G881" i="1" s="1"/>
  <c r="D880" i="1"/>
  <c r="H880" i="1" s="1"/>
  <c r="C880" i="1"/>
  <c r="D879" i="1"/>
  <c r="H879" i="1" s="1"/>
  <c r="C879" i="1"/>
  <c r="D878" i="1"/>
  <c r="H878" i="1" s="1"/>
  <c r="C878" i="1"/>
  <c r="H877" i="1"/>
  <c r="D877" i="1"/>
  <c r="C877" i="1"/>
  <c r="G877" i="1" s="1"/>
  <c r="D876" i="1"/>
  <c r="H876" i="1" s="1"/>
  <c r="C876" i="1"/>
  <c r="D875" i="1"/>
  <c r="H875" i="1" s="1"/>
  <c r="C875" i="1"/>
  <c r="D874" i="1"/>
  <c r="H874" i="1" s="1"/>
  <c r="C874" i="1"/>
  <c r="H873" i="1"/>
  <c r="D873" i="1"/>
  <c r="C873" i="1"/>
  <c r="G873" i="1" s="1"/>
  <c r="D872" i="1"/>
  <c r="H872" i="1" s="1"/>
  <c r="C872" i="1"/>
  <c r="H871" i="1"/>
  <c r="D871" i="1"/>
  <c r="C871" i="1"/>
  <c r="G871" i="1" s="1"/>
  <c r="D870" i="1"/>
  <c r="H870" i="1" s="1"/>
  <c r="C870" i="1"/>
  <c r="D869" i="1"/>
  <c r="H869" i="1" s="1"/>
  <c r="C869" i="1"/>
  <c r="D868" i="1"/>
  <c r="H868" i="1" s="1"/>
  <c r="C868" i="1"/>
  <c r="H867" i="1"/>
  <c r="D867" i="1"/>
  <c r="C867" i="1"/>
  <c r="G867" i="1" s="1"/>
  <c r="D866" i="1"/>
  <c r="H866" i="1" s="1"/>
  <c r="C866" i="1"/>
  <c r="D865" i="1"/>
  <c r="H865" i="1" s="1"/>
  <c r="C865" i="1"/>
  <c r="G865" i="1" s="1"/>
  <c r="D864" i="1"/>
  <c r="H864" i="1" s="1"/>
  <c r="C864" i="1"/>
  <c r="H863" i="1"/>
  <c r="D863" i="1"/>
  <c r="C863" i="1"/>
  <c r="G863" i="1" s="1"/>
  <c r="D862" i="1"/>
  <c r="H862" i="1" s="1"/>
  <c r="C862" i="1"/>
  <c r="D861" i="1"/>
  <c r="H861" i="1" s="1"/>
  <c r="C861" i="1"/>
  <c r="D860" i="1"/>
  <c r="H860" i="1" s="1"/>
  <c r="C860" i="1"/>
  <c r="H859" i="1"/>
  <c r="D859" i="1"/>
  <c r="C859" i="1"/>
  <c r="G859" i="1" s="1"/>
  <c r="D858" i="1"/>
  <c r="H858" i="1" s="1"/>
  <c r="C858" i="1"/>
  <c r="H857" i="1"/>
  <c r="D857" i="1"/>
  <c r="C857" i="1"/>
  <c r="G857" i="1" s="1"/>
  <c r="D856" i="1"/>
  <c r="H856" i="1" s="1"/>
  <c r="C856" i="1"/>
  <c r="H855" i="1"/>
  <c r="D855" i="1"/>
  <c r="C855" i="1"/>
  <c r="G855" i="1" s="1"/>
  <c r="D854" i="1"/>
  <c r="H854" i="1" s="1"/>
  <c r="C854" i="1"/>
  <c r="D853" i="1"/>
  <c r="H853" i="1" s="1"/>
  <c r="C853" i="1"/>
  <c r="D852" i="1"/>
  <c r="H852" i="1" s="1"/>
  <c r="C852" i="1"/>
  <c r="H851" i="1"/>
  <c r="D851" i="1"/>
  <c r="C851" i="1"/>
  <c r="G851" i="1" s="1"/>
  <c r="D850" i="1"/>
  <c r="H850" i="1" s="1"/>
  <c r="C850" i="1"/>
  <c r="H849" i="1"/>
  <c r="D849" i="1"/>
  <c r="C849" i="1"/>
  <c r="G849" i="1" s="1"/>
  <c r="D848" i="1"/>
  <c r="H848" i="1" s="1"/>
  <c r="C848" i="1"/>
  <c r="H847" i="1"/>
  <c r="D847" i="1"/>
  <c r="C847" i="1"/>
  <c r="G847" i="1" s="1"/>
  <c r="D846" i="1"/>
  <c r="H846" i="1" s="1"/>
  <c r="C846" i="1"/>
  <c r="D845" i="1"/>
  <c r="H845" i="1" s="1"/>
  <c r="C845" i="1"/>
  <c r="D844" i="1"/>
  <c r="H844" i="1" s="1"/>
  <c r="C844" i="1"/>
  <c r="D843" i="1"/>
  <c r="H843" i="1" s="1"/>
  <c r="C843" i="1"/>
  <c r="D842" i="1"/>
  <c r="H842" i="1" s="1"/>
  <c r="C842" i="1"/>
  <c r="H841" i="1"/>
  <c r="D841" i="1"/>
  <c r="C841" i="1"/>
  <c r="G841" i="1" s="1"/>
  <c r="D840" i="1"/>
  <c r="H840" i="1" s="1"/>
  <c r="C840" i="1"/>
  <c r="D839" i="1"/>
  <c r="H839" i="1" s="1"/>
  <c r="C839" i="1"/>
  <c r="D838" i="1"/>
  <c r="H838" i="1" s="1"/>
  <c r="C838" i="1"/>
  <c r="H837" i="1"/>
  <c r="D837" i="1"/>
  <c r="C837" i="1"/>
  <c r="G837" i="1" s="1"/>
  <c r="D836" i="1"/>
  <c r="H836" i="1" s="1"/>
  <c r="C836" i="1"/>
  <c r="D835" i="1"/>
  <c r="H835" i="1" s="1"/>
  <c r="C835" i="1"/>
  <c r="G835" i="1" s="1"/>
  <c r="D834" i="1"/>
  <c r="H834" i="1" s="1"/>
  <c r="C834" i="1"/>
  <c r="D833" i="1"/>
  <c r="H833" i="1" s="1"/>
  <c r="C833" i="1"/>
  <c r="D832" i="1"/>
  <c r="H832" i="1" s="1"/>
  <c r="C832" i="1"/>
  <c r="D831" i="1"/>
  <c r="H831" i="1" s="1"/>
  <c r="C831" i="1"/>
  <c r="G831" i="1" s="1"/>
  <c r="D830" i="1"/>
  <c r="H830" i="1" s="1"/>
  <c r="C830" i="1"/>
  <c r="D829" i="1"/>
  <c r="H829" i="1" s="1"/>
  <c r="C829" i="1"/>
  <c r="D828" i="1"/>
  <c r="H828" i="1" s="1"/>
  <c r="C828" i="1"/>
  <c r="H827" i="1"/>
  <c r="D827" i="1"/>
  <c r="C827" i="1"/>
  <c r="G827" i="1" s="1"/>
  <c r="D826" i="1"/>
  <c r="H826" i="1" s="1"/>
  <c r="C826" i="1"/>
  <c r="D825" i="1"/>
  <c r="H825" i="1" s="1"/>
  <c r="C825" i="1"/>
  <c r="D824" i="1"/>
  <c r="H824" i="1" s="1"/>
  <c r="C824" i="1"/>
  <c r="H823" i="1"/>
  <c r="D823" i="1"/>
  <c r="C823" i="1"/>
  <c r="G823" i="1" s="1"/>
  <c r="D822" i="1"/>
  <c r="H822" i="1" s="1"/>
  <c r="C822" i="1"/>
  <c r="D821" i="1"/>
  <c r="H821" i="1" s="1"/>
  <c r="C821" i="1"/>
  <c r="D820" i="1"/>
  <c r="H820" i="1" s="1"/>
  <c r="C820" i="1"/>
  <c r="H819" i="1"/>
  <c r="D819" i="1"/>
  <c r="C819" i="1"/>
  <c r="G819" i="1" s="1"/>
  <c r="D818" i="1"/>
  <c r="H818" i="1" s="1"/>
  <c r="C818" i="1"/>
  <c r="D817" i="1"/>
  <c r="H817" i="1" s="1"/>
  <c r="C817" i="1"/>
  <c r="D816" i="1"/>
  <c r="H816" i="1" s="1"/>
  <c r="C816" i="1"/>
  <c r="H815" i="1"/>
  <c r="D815" i="1"/>
  <c r="C815" i="1"/>
  <c r="G815" i="1" s="1"/>
  <c r="D814" i="1"/>
  <c r="H814" i="1" s="1"/>
  <c r="C814" i="1"/>
  <c r="D813" i="1"/>
  <c r="H813" i="1" s="1"/>
  <c r="C813" i="1"/>
  <c r="D812" i="1"/>
  <c r="H812" i="1" s="1"/>
  <c r="C812" i="1"/>
  <c r="H811" i="1"/>
  <c r="D811" i="1"/>
  <c r="C811" i="1"/>
  <c r="G811" i="1" s="1"/>
  <c r="D810" i="1"/>
  <c r="H810" i="1" s="1"/>
  <c r="C810" i="1"/>
  <c r="H809" i="1"/>
  <c r="D809" i="1"/>
  <c r="C809" i="1"/>
  <c r="G809" i="1" s="1"/>
  <c r="D808" i="1"/>
  <c r="H808" i="1" s="1"/>
  <c r="C808" i="1"/>
  <c r="D807" i="1"/>
  <c r="C807" i="1"/>
  <c r="D806" i="1"/>
  <c r="C806" i="1"/>
  <c r="D805" i="1"/>
  <c r="C805" i="1"/>
  <c r="G805" i="1" s="1"/>
  <c r="D804" i="1"/>
  <c r="H804" i="1" s="1"/>
  <c r="C804" i="1"/>
  <c r="D803" i="1"/>
  <c r="C803" i="1"/>
  <c r="G803" i="1" s="1"/>
  <c r="D802" i="1"/>
  <c r="H802" i="1" s="1"/>
  <c r="C802" i="1"/>
  <c r="D801" i="1"/>
  <c r="C801" i="1"/>
  <c r="G801" i="1" s="1"/>
  <c r="D800" i="1"/>
  <c r="C800" i="1"/>
  <c r="D799" i="1"/>
  <c r="C799" i="1"/>
  <c r="G799" i="1" s="1"/>
  <c r="D798" i="1"/>
  <c r="H798" i="1" s="1"/>
  <c r="C798" i="1"/>
  <c r="D797" i="1"/>
  <c r="H797" i="1" s="1"/>
  <c r="C797" i="1"/>
  <c r="D796" i="1"/>
  <c r="H796" i="1" s="1"/>
  <c r="C796" i="1"/>
  <c r="H795" i="1"/>
  <c r="D795" i="1"/>
  <c r="C795" i="1"/>
  <c r="G795" i="1" s="1"/>
  <c r="D794" i="1"/>
  <c r="H794" i="1" s="1"/>
  <c r="C794" i="1"/>
  <c r="D793" i="1"/>
  <c r="H793" i="1" s="1"/>
  <c r="C793" i="1"/>
  <c r="D792" i="1"/>
  <c r="H792" i="1" s="1"/>
  <c r="C792" i="1"/>
  <c r="H791" i="1"/>
  <c r="D791" i="1"/>
  <c r="C791" i="1"/>
  <c r="G791" i="1" s="1"/>
  <c r="D790" i="1"/>
  <c r="H790" i="1" s="1"/>
  <c r="C790" i="1"/>
  <c r="D789" i="1"/>
  <c r="H789" i="1" s="1"/>
  <c r="C789" i="1"/>
  <c r="D788" i="1"/>
  <c r="H788" i="1" s="1"/>
  <c r="C788" i="1"/>
  <c r="H787" i="1"/>
  <c r="D787" i="1"/>
  <c r="C787" i="1"/>
  <c r="G787" i="1" s="1"/>
  <c r="D786" i="1"/>
  <c r="H786" i="1" s="1"/>
  <c r="C786" i="1"/>
  <c r="D785" i="1"/>
  <c r="H785" i="1" s="1"/>
  <c r="C785" i="1"/>
  <c r="D784" i="1"/>
  <c r="H784" i="1" s="1"/>
  <c r="C784" i="1"/>
  <c r="H783" i="1"/>
  <c r="D783" i="1"/>
  <c r="C783" i="1"/>
  <c r="G783" i="1" s="1"/>
  <c r="D782" i="1"/>
  <c r="H782" i="1" s="1"/>
  <c r="C782" i="1"/>
  <c r="D781" i="1"/>
  <c r="H781" i="1" s="1"/>
  <c r="C781" i="1"/>
  <c r="D780" i="1"/>
  <c r="H780" i="1" s="1"/>
  <c r="C780" i="1"/>
  <c r="H779" i="1"/>
  <c r="D779" i="1"/>
  <c r="C779" i="1"/>
  <c r="G779" i="1" s="1"/>
  <c r="D778" i="1"/>
  <c r="H778" i="1" s="1"/>
  <c r="C778" i="1"/>
  <c r="D777" i="1"/>
  <c r="H777" i="1" s="1"/>
  <c r="C777" i="1"/>
  <c r="D776" i="1"/>
  <c r="H776" i="1" s="1"/>
  <c r="C776" i="1"/>
  <c r="H775" i="1"/>
  <c r="D775" i="1"/>
  <c r="C775" i="1"/>
  <c r="G775" i="1" s="1"/>
  <c r="D774" i="1"/>
  <c r="H774" i="1" s="1"/>
  <c r="C774" i="1"/>
  <c r="D773" i="1"/>
  <c r="H773" i="1" s="1"/>
  <c r="C773" i="1"/>
  <c r="D772" i="1"/>
  <c r="H772" i="1" s="1"/>
  <c r="C772" i="1"/>
  <c r="H771" i="1"/>
  <c r="D771" i="1"/>
  <c r="C771" i="1"/>
  <c r="G771" i="1" s="1"/>
  <c r="D770" i="1"/>
  <c r="H770" i="1" s="1"/>
  <c r="C770" i="1"/>
  <c r="D769" i="1"/>
  <c r="H769" i="1" s="1"/>
  <c r="C769" i="1"/>
  <c r="D768" i="1"/>
  <c r="H768" i="1" s="1"/>
  <c r="C768" i="1"/>
  <c r="H767" i="1"/>
  <c r="D767" i="1"/>
  <c r="C767" i="1"/>
  <c r="G767" i="1" s="1"/>
  <c r="D766" i="1"/>
  <c r="H766" i="1" s="1"/>
  <c r="C766" i="1"/>
  <c r="D765" i="1"/>
  <c r="H765" i="1" s="1"/>
  <c r="C765" i="1"/>
  <c r="D764" i="1"/>
  <c r="H764" i="1" s="1"/>
  <c r="C764" i="1"/>
  <c r="H763" i="1"/>
  <c r="D763" i="1"/>
  <c r="C763" i="1"/>
  <c r="G763" i="1" s="1"/>
  <c r="D762" i="1"/>
  <c r="H762" i="1" s="1"/>
  <c r="C762" i="1"/>
  <c r="D761" i="1"/>
  <c r="H761" i="1" s="1"/>
  <c r="C761" i="1"/>
  <c r="D760" i="1"/>
  <c r="H760" i="1" s="1"/>
  <c r="C760" i="1"/>
  <c r="D759" i="1"/>
  <c r="H759" i="1" s="1"/>
  <c r="C759" i="1"/>
  <c r="D758" i="1"/>
  <c r="H758" i="1" s="1"/>
  <c r="C758" i="1"/>
  <c r="H757" i="1"/>
  <c r="D757" i="1"/>
  <c r="C757" i="1"/>
  <c r="G757" i="1" s="1"/>
  <c r="D756" i="1"/>
  <c r="H756" i="1" s="1"/>
  <c r="C756" i="1"/>
  <c r="D755" i="1"/>
  <c r="H755" i="1" s="1"/>
  <c r="C755" i="1"/>
  <c r="D754" i="1"/>
  <c r="H754" i="1" s="1"/>
  <c r="C754" i="1"/>
  <c r="H753" i="1"/>
  <c r="D753" i="1"/>
  <c r="C753" i="1"/>
  <c r="G753" i="1" s="1"/>
  <c r="D752" i="1"/>
  <c r="H752" i="1" s="1"/>
  <c r="C752" i="1"/>
  <c r="H751" i="1"/>
  <c r="D751" i="1"/>
  <c r="C751" i="1"/>
  <c r="G751" i="1" s="1"/>
  <c r="D750" i="1"/>
  <c r="H750" i="1" s="1"/>
  <c r="C750" i="1"/>
  <c r="D749" i="1"/>
  <c r="H749" i="1" s="1"/>
  <c r="C749" i="1"/>
  <c r="D748" i="1"/>
  <c r="H748" i="1" s="1"/>
  <c r="C748" i="1"/>
  <c r="H747" i="1"/>
  <c r="D747" i="1"/>
  <c r="C747" i="1"/>
  <c r="G747" i="1" s="1"/>
  <c r="D746" i="1"/>
  <c r="H746" i="1" s="1"/>
  <c r="C746" i="1"/>
  <c r="D745" i="1"/>
  <c r="H745" i="1" s="1"/>
  <c r="C745" i="1"/>
  <c r="D744" i="1"/>
  <c r="H744" i="1" s="1"/>
  <c r="C744" i="1"/>
  <c r="H743" i="1"/>
  <c r="D743" i="1"/>
  <c r="C743" i="1"/>
  <c r="G743" i="1" s="1"/>
  <c r="D742" i="1"/>
  <c r="H742" i="1" s="1"/>
  <c r="C742" i="1"/>
  <c r="D741" i="1"/>
  <c r="H741" i="1" s="1"/>
  <c r="C741" i="1"/>
  <c r="D740" i="1"/>
  <c r="H740" i="1" s="1"/>
  <c r="C740" i="1"/>
  <c r="D739" i="1"/>
  <c r="H739" i="1" s="1"/>
  <c r="C739" i="1"/>
  <c r="D738" i="1"/>
  <c r="H738" i="1" s="1"/>
  <c r="C738" i="1"/>
  <c r="D737" i="1"/>
  <c r="C737" i="1"/>
  <c r="G737" i="1" s="1"/>
  <c r="D736" i="1"/>
  <c r="H736" i="1" s="1"/>
  <c r="C736" i="1"/>
  <c r="D735" i="1"/>
  <c r="H735" i="1" s="1"/>
  <c r="C735" i="1"/>
  <c r="D734" i="1"/>
  <c r="H734" i="1" s="1"/>
  <c r="C734" i="1"/>
  <c r="D733" i="1"/>
  <c r="H733" i="1" s="1"/>
  <c r="C733" i="1"/>
  <c r="G733" i="1" s="1"/>
  <c r="D732" i="1"/>
  <c r="H732" i="1" s="1"/>
  <c r="C732" i="1"/>
  <c r="H731" i="1"/>
  <c r="D731" i="1"/>
  <c r="C731" i="1"/>
  <c r="G731" i="1" s="1"/>
  <c r="D730" i="1"/>
  <c r="H730" i="1" s="1"/>
  <c r="C730" i="1"/>
  <c r="H729" i="1"/>
  <c r="D729" i="1"/>
  <c r="C729" i="1"/>
  <c r="G729" i="1" s="1"/>
  <c r="D728" i="1"/>
  <c r="H728" i="1" s="1"/>
  <c r="C728" i="1"/>
  <c r="D727" i="1"/>
  <c r="H727" i="1" s="1"/>
  <c r="C727" i="1"/>
  <c r="G727" i="1" s="1"/>
  <c r="D726" i="1"/>
  <c r="H726" i="1" s="1"/>
  <c r="C726" i="1"/>
  <c r="H725" i="1"/>
  <c r="D725" i="1"/>
  <c r="C725" i="1"/>
  <c r="G725" i="1" s="1"/>
  <c r="D724" i="1"/>
  <c r="C724" i="1"/>
  <c r="D723" i="1"/>
  <c r="C723" i="1"/>
  <c r="D722" i="1"/>
  <c r="H722" i="1" s="1"/>
  <c r="C722" i="1"/>
  <c r="H721" i="1"/>
  <c r="D721" i="1"/>
  <c r="C721" i="1"/>
  <c r="G721" i="1" s="1"/>
  <c r="D720" i="1"/>
  <c r="H720" i="1" s="1"/>
  <c r="C720" i="1"/>
  <c r="D719" i="1"/>
  <c r="H719" i="1" s="1"/>
  <c r="C719" i="1"/>
  <c r="D718" i="1"/>
  <c r="H718" i="1" s="1"/>
  <c r="C718" i="1"/>
  <c r="H717" i="1"/>
  <c r="D717" i="1"/>
  <c r="C717" i="1"/>
  <c r="G717" i="1" s="1"/>
  <c r="D716" i="1"/>
  <c r="C716" i="1"/>
  <c r="D715" i="1"/>
  <c r="C715" i="1"/>
  <c r="D714" i="1"/>
  <c r="H714" i="1" s="1"/>
  <c r="C714" i="1"/>
  <c r="D713" i="1"/>
  <c r="H713" i="1" s="1"/>
  <c r="C713" i="1"/>
  <c r="G713" i="1" s="1"/>
  <c r="D712" i="1"/>
  <c r="H712" i="1" s="1"/>
  <c r="C712" i="1"/>
  <c r="D711" i="1"/>
  <c r="H711" i="1" s="1"/>
  <c r="C711" i="1"/>
  <c r="D710" i="1"/>
  <c r="H710" i="1" s="1"/>
  <c r="C710" i="1"/>
  <c r="H709" i="1"/>
  <c r="D709" i="1"/>
  <c r="C709" i="1"/>
  <c r="G709" i="1" s="1"/>
  <c r="D708" i="1"/>
  <c r="H708" i="1" s="1"/>
  <c r="C708" i="1"/>
  <c r="D707" i="1"/>
  <c r="H707" i="1" s="1"/>
  <c r="C707" i="1"/>
  <c r="G707" i="1" s="1"/>
  <c r="D706" i="1"/>
  <c r="H706" i="1" s="1"/>
  <c r="C706" i="1"/>
  <c r="D705" i="1"/>
  <c r="C705" i="1"/>
  <c r="G705" i="1" s="1"/>
  <c r="D704" i="1"/>
  <c r="H704" i="1" s="1"/>
  <c r="C704" i="1"/>
  <c r="H703" i="1"/>
  <c r="D703" i="1"/>
  <c r="C703" i="1"/>
  <c r="G703" i="1" s="1"/>
  <c r="D702" i="1"/>
  <c r="H702" i="1" s="1"/>
  <c r="C702" i="1"/>
  <c r="D701" i="1"/>
  <c r="H701" i="1" s="1"/>
  <c r="C701" i="1"/>
  <c r="D700" i="1"/>
  <c r="H700" i="1" s="1"/>
  <c r="C700" i="1"/>
  <c r="H699" i="1"/>
  <c r="D699" i="1"/>
  <c r="C699" i="1"/>
  <c r="G699" i="1" s="1"/>
  <c r="D698" i="1"/>
  <c r="H698" i="1" s="1"/>
  <c r="C698" i="1"/>
  <c r="D697" i="1"/>
  <c r="H697" i="1" s="1"/>
  <c r="C697" i="1"/>
  <c r="D696" i="1"/>
  <c r="H696" i="1" s="1"/>
  <c r="C696" i="1"/>
  <c r="H695" i="1"/>
  <c r="D695" i="1"/>
  <c r="C695" i="1"/>
  <c r="G695" i="1" s="1"/>
  <c r="D694" i="1"/>
  <c r="H694" i="1" s="1"/>
  <c r="C694" i="1"/>
  <c r="D693" i="1"/>
  <c r="H693" i="1" s="1"/>
  <c r="C693" i="1"/>
  <c r="D692" i="1"/>
  <c r="H692" i="1" s="1"/>
  <c r="C692" i="1"/>
  <c r="H691" i="1"/>
  <c r="D691" i="1"/>
  <c r="C691" i="1"/>
  <c r="G691" i="1" s="1"/>
  <c r="D690" i="1"/>
  <c r="H690" i="1" s="1"/>
  <c r="C690" i="1"/>
  <c r="D689" i="1"/>
  <c r="H689" i="1" s="1"/>
  <c r="C689" i="1"/>
  <c r="D688" i="1"/>
  <c r="H688" i="1" s="1"/>
  <c r="C688" i="1"/>
  <c r="H687" i="1"/>
  <c r="D687" i="1"/>
  <c r="C687" i="1"/>
  <c r="G687" i="1" s="1"/>
  <c r="D686" i="1"/>
  <c r="H686" i="1" s="1"/>
  <c r="C686" i="1"/>
  <c r="D685" i="1"/>
  <c r="H685" i="1" s="1"/>
  <c r="C685" i="1"/>
  <c r="D684" i="1"/>
  <c r="H684" i="1" s="1"/>
  <c r="C684" i="1"/>
  <c r="H683" i="1"/>
  <c r="D683" i="1"/>
  <c r="C683" i="1"/>
  <c r="G683" i="1" s="1"/>
  <c r="D682" i="1"/>
  <c r="H682" i="1" s="1"/>
  <c r="C682" i="1"/>
  <c r="D681" i="1"/>
  <c r="H681" i="1" s="1"/>
  <c r="C681" i="1"/>
  <c r="D680" i="1"/>
  <c r="H680" i="1" s="1"/>
  <c r="C680" i="1"/>
  <c r="H679" i="1"/>
  <c r="D679" i="1"/>
  <c r="C679" i="1"/>
  <c r="G679" i="1" s="1"/>
  <c r="D678" i="1"/>
  <c r="H678" i="1" s="1"/>
  <c r="C678" i="1"/>
  <c r="D677" i="1"/>
  <c r="H677" i="1" s="1"/>
  <c r="C677" i="1"/>
  <c r="D676" i="1"/>
  <c r="H676" i="1" s="1"/>
  <c r="C676" i="1"/>
  <c r="H675" i="1"/>
  <c r="D675" i="1"/>
  <c r="C675" i="1"/>
  <c r="G675" i="1" s="1"/>
  <c r="D674" i="1"/>
  <c r="H674" i="1" s="1"/>
  <c r="C674" i="1"/>
  <c r="H673" i="1"/>
  <c r="D673" i="1"/>
  <c r="C673" i="1"/>
  <c r="G673" i="1" s="1"/>
  <c r="D672" i="1"/>
  <c r="H672" i="1" s="1"/>
  <c r="C672" i="1"/>
  <c r="D671" i="1"/>
  <c r="H671" i="1" s="1"/>
  <c r="C671" i="1"/>
  <c r="D670" i="1"/>
  <c r="H670" i="1" s="1"/>
  <c r="C670" i="1"/>
  <c r="H669" i="1"/>
  <c r="D669" i="1"/>
  <c r="C669" i="1"/>
  <c r="G669" i="1" s="1"/>
  <c r="D668" i="1"/>
  <c r="H668" i="1" s="1"/>
  <c r="C668" i="1"/>
  <c r="D667" i="1"/>
  <c r="H667" i="1" s="1"/>
  <c r="C667" i="1"/>
  <c r="D666" i="1"/>
  <c r="H666" i="1" s="1"/>
  <c r="C666" i="1"/>
  <c r="H665" i="1"/>
  <c r="D665" i="1"/>
  <c r="C665" i="1"/>
  <c r="G665" i="1" s="1"/>
  <c r="D664" i="1"/>
  <c r="H664" i="1" s="1"/>
  <c r="C664" i="1"/>
  <c r="D663" i="1"/>
  <c r="H663" i="1" s="1"/>
  <c r="C663" i="1"/>
  <c r="D662" i="1"/>
  <c r="H662" i="1" s="1"/>
  <c r="C662" i="1"/>
  <c r="D661" i="1"/>
  <c r="C661" i="1"/>
  <c r="G661" i="1" s="1"/>
  <c r="D660" i="1"/>
  <c r="H660" i="1" s="1"/>
  <c r="C660" i="1"/>
  <c r="D659" i="1"/>
  <c r="C659" i="1"/>
  <c r="G659" i="1" s="1"/>
  <c r="D658" i="1"/>
  <c r="H658" i="1" s="1"/>
  <c r="C658" i="1"/>
  <c r="D657" i="1"/>
  <c r="C657" i="1"/>
  <c r="D656" i="1"/>
  <c r="C656" i="1"/>
  <c r="D655" i="1"/>
  <c r="H655" i="1" s="1"/>
  <c r="C655" i="1"/>
  <c r="D654" i="1"/>
  <c r="H654" i="1" s="1"/>
  <c r="C654" i="1"/>
  <c r="H653" i="1"/>
  <c r="D653" i="1"/>
  <c r="C653" i="1"/>
  <c r="G653" i="1" s="1"/>
  <c r="D652" i="1"/>
  <c r="H652" i="1" s="1"/>
  <c r="C652" i="1"/>
  <c r="H651" i="1"/>
  <c r="D651" i="1"/>
  <c r="C651" i="1"/>
  <c r="G651" i="1" s="1"/>
  <c r="D650" i="1"/>
  <c r="H650" i="1" s="1"/>
  <c r="C650" i="1"/>
  <c r="D649" i="1"/>
  <c r="H649" i="1" s="1"/>
  <c r="C649" i="1"/>
  <c r="D648" i="1"/>
  <c r="H648" i="1" s="1"/>
  <c r="C648" i="1"/>
  <c r="D647" i="1"/>
  <c r="H647" i="1" s="1"/>
  <c r="C647" i="1"/>
  <c r="D646" i="1"/>
  <c r="H646" i="1" s="1"/>
  <c r="C646" i="1"/>
  <c r="D645" i="1"/>
  <c r="H645" i="1" s="1"/>
  <c r="C645" i="1"/>
  <c r="C642" i="1"/>
  <c r="C641" i="1"/>
  <c r="D636" i="1"/>
  <c r="H636" i="1" s="1"/>
  <c r="C636" i="1"/>
  <c r="D635" i="1"/>
  <c r="H635" i="1" s="1"/>
  <c r="C635" i="1"/>
  <c r="D632" i="1"/>
  <c r="H632" i="1" s="1"/>
  <c r="C632" i="1"/>
  <c r="D631" i="1"/>
  <c r="H631" i="1" s="1"/>
  <c r="C631" i="1"/>
  <c r="D630" i="1"/>
  <c r="H630" i="1" s="1"/>
  <c r="C630" i="1"/>
  <c r="H629" i="1"/>
  <c r="D629" i="1"/>
  <c r="C629" i="1"/>
  <c r="G629" i="1" s="1"/>
  <c r="D628" i="1"/>
  <c r="H628" i="1" s="1"/>
  <c r="C628" i="1"/>
  <c r="D627" i="1"/>
  <c r="H627" i="1" s="1"/>
  <c r="C627" i="1"/>
  <c r="D626" i="1"/>
  <c r="C626" i="1"/>
  <c r="D625" i="1"/>
  <c r="H625" i="1" s="1"/>
  <c r="C625" i="1"/>
  <c r="D624" i="1"/>
  <c r="H624" i="1" s="1"/>
  <c r="C624" i="1"/>
  <c r="D623" i="1"/>
  <c r="H623" i="1" s="1"/>
  <c r="C623" i="1"/>
  <c r="D622" i="1"/>
  <c r="H622" i="1" s="1"/>
  <c r="C622" i="1"/>
  <c r="G622" i="1" s="1"/>
  <c r="D621" i="1"/>
  <c r="H621" i="1" s="1"/>
  <c r="C621" i="1"/>
  <c r="G621" i="1" s="1"/>
  <c r="D620" i="1"/>
  <c r="H620" i="1" s="1"/>
  <c r="C620" i="1"/>
  <c r="G620" i="1" s="1"/>
  <c r="D619" i="1"/>
  <c r="H619" i="1" s="1"/>
  <c r="C619" i="1"/>
  <c r="D618" i="1"/>
  <c r="H618" i="1" s="1"/>
  <c r="C618" i="1"/>
  <c r="G618" i="1" s="1"/>
  <c r="D617" i="1"/>
  <c r="H617" i="1" s="1"/>
  <c r="C617" i="1"/>
  <c r="G617" i="1" s="1"/>
  <c r="D616" i="1"/>
  <c r="H616" i="1" s="1"/>
  <c r="C616" i="1"/>
  <c r="G616" i="1" s="1"/>
  <c r="C615" i="1"/>
  <c r="D614" i="1"/>
  <c r="H614" i="1" s="1"/>
  <c r="C614" i="1"/>
  <c r="G614" i="1" s="1"/>
  <c r="D613" i="1"/>
  <c r="H613" i="1" s="1"/>
  <c r="C613" i="1"/>
  <c r="G613" i="1" s="1"/>
  <c r="D612" i="1"/>
  <c r="H612" i="1" s="1"/>
  <c r="C612" i="1"/>
  <c r="D611" i="1"/>
  <c r="H611" i="1" s="1"/>
  <c r="C611" i="1"/>
  <c r="D610" i="1"/>
  <c r="H610" i="1" s="1"/>
  <c r="C610" i="1"/>
  <c r="D609" i="1"/>
  <c r="H609" i="1" s="1"/>
  <c r="C609" i="1"/>
  <c r="D608" i="1"/>
  <c r="H608" i="1" s="1"/>
  <c r="C608" i="1"/>
  <c r="D607" i="1"/>
  <c r="H607" i="1" s="1"/>
  <c r="C607" i="1"/>
  <c r="G607" i="1" s="1"/>
  <c r="D606" i="1"/>
  <c r="H606" i="1" s="1"/>
  <c r="C606" i="1"/>
  <c r="G606" i="1" s="1"/>
  <c r="D605" i="1"/>
  <c r="H605" i="1" s="1"/>
  <c r="C605" i="1"/>
  <c r="G605" i="1" s="1"/>
  <c r="D604" i="1"/>
  <c r="H604" i="1" s="1"/>
  <c r="C604" i="1"/>
  <c r="G604" i="1" s="1"/>
  <c r="D603" i="1"/>
  <c r="H603" i="1" s="1"/>
  <c r="C603" i="1"/>
  <c r="D602" i="1"/>
  <c r="H602" i="1" s="1"/>
  <c r="C602" i="1"/>
  <c r="G602" i="1" s="1"/>
  <c r="D601" i="1"/>
  <c r="H601" i="1" s="1"/>
  <c r="C601" i="1"/>
  <c r="G601" i="1" s="1"/>
  <c r="D600" i="1"/>
  <c r="H600" i="1" s="1"/>
  <c r="C600" i="1"/>
  <c r="G600" i="1" s="1"/>
  <c r="D599" i="1"/>
  <c r="H599" i="1" s="1"/>
  <c r="C599" i="1"/>
  <c r="D598" i="1"/>
  <c r="H598" i="1" s="1"/>
  <c r="C598" i="1"/>
  <c r="D597" i="1"/>
  <c r="H597" i="1" s="1"/>
  <c r="C597" i="1"/>
  <c r="D596" i="1"/>
  <c r="H596" i="1" s="1"/>
  <c r="C596" i="1"/>
  <c r="D595" i="1"/>
  <c r="H595" i="1" s="1"/>
  <c r="C595" i="1"/>
  <c r="D594" i="1"/>
  <c r="H594" i="1" s="1"/>
  <c r="C594" i="1"/>
  <c r="D593" i="1"/>
  <c r="H593" i="1" s="1"/>
  <c r="C593" i="1"/>
  <c r="D592" i="1"/>
  <c r="H592" i="1" s="1"/>
  <c r="C592" i="1"/>
  <c r="C591" i="1"/>
  <c r="D590" i="1"/>
  <c r="H590" i="1" s="1"/>
  <c r="C590" i="1"/>
  <c r="D589" i="1"/>
  <c r="H589" i="1" s="1"/>
  <c r="C589" i="1"/>
  <c r="D588" i="1"/>
  <c r="H588" i="1" s="1"/>
  <c r="C588" i="1"/>
  <c r="D587" i="1"/>
  <c r="H587" i="1" s="1"/>
  <c r="C587"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C578" i="1"/>
  <c r="D577" i="1"/>
  <c r="H577" i="1" s="1"/>
  <c r="C577" i="1"/>
  <c r="D576" i="1"/>
  <c r="H576" i="1" s="1"/>
  <c r="C576" i="1"/>
  <c r="D575" i="1"/>
  <c r="H575" i="1" s="1"/>
  <c r="C575" i="1"/>
  <c r="D574" i="1"/>
  <c r="H574" i="1" s="1"/>
  <c r="C574" i="1"/>
  <c r="D573" i="1"/>
  <c r="H573" i="1" s="1"/>
  <c r="C573" i="1"/>
  <c r="D572" i="1"/>
  <c r="H572" i="1" s="1"/>
  <c r="C572" i="1"/>
  <c r="D571" i="1"/>
  <c r="H571" i="1" s="1"/>
  <c r="C571" i="1"/>
  <c r="D570" i="1"/>
  <c r="H570" i="1" s="1"/>
  <c r="C570" i="1"/>
  <c r="D569" i="1"/>
  <c r="H569" i="1" s="1"/>
  <c r="C569" i="1"/>
  <c r="D568" i="1"/>
  <c r="H568" i="1" s="1"/>
  <c r="C568" i="1"/>
  <c r="G568" i="1" s="1"/>
  <c r="D567" i="1"/>
  <c r="H567" i="1" s="1"/>
  <c r="C567" i="1"/>
  <c r="G567" i="1" s="1"/>
  <c r="C566" i="1"/>
  <c r="C565" i="1"/>
  <c r="D564" i="1"/>
  <c r="H564" i="1" s="1"/>
  <c r="C564" i="1"/>
  <c r="G564" i="1" s="1"/>
  <c r="D563" i="1"/>
  <c r="H563" i="1" s="1"/>
  <c r="C563" i="1"/>
  <c r="D562" i="1"/>
  <c r="H562" i="1" s="1"/>
  <c r="C562" i="1"/>
  <c r="H561" i="1"/>
  <c r="D561" i="1"/>
  <c r="C561" i="1"/>
  <c r="G561" i="1" s="1"/>
  <c r="D560" i="1"/>
  <c r="H560" i="1" s="1"/>
  <c r="C560" i="1"/>
  <c r="G560" i="1" s="1"/>
  <c r="D559" i="1"/>
  <c r="H559" i="1" s="1"/>
  <c r="C559" i="1"/>
  <c r="D558" i="1"/>
  <c r="H558" i="1" s="1"/>
  <c r="C558" i="1"/>
  <c r="D557" i="1"/>
  <c r="H557" i="1" s="1"/>
  <c r="C557" i="1"/>
  <c r="C556" i="1"/>
  <c r="D555" i="1"/>
  <c r="H555" i="1" s="1"/>
  <c r="C555" i="1"/>
  <c r="D554" i="1"/>
  <c r="H554" i="1" s="1"/>
  <c r="C554" i="1"/>
  <c r="D553" i="1"/>
  <c r="H553" i="1" s="1"/>
  <c r="C553" i="1"/>
  <c r="D552" i="1"/>
  <c r="H552" i="1" s="1"/>
  <c r="C552" i="1"/>
  <c r="G552" i="1" s="1"/>
  <c r="C551" i="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C544" i="1"/>
  <c r="D543" i="1"/>
  <c r="H543" i="1" s="1"/>
  <c r="C543" i="1"/>
  <c r="D542" i="1"/>
  <c r="H542" i="1" s="1"/>
  <c r="C542" i="1"/>
  <c r="D541" i="1"/>
  <c r="H541" i="1" s="1"/>
  <c r="C541" i="1"/>
  <c r="D540" i="1"/>
  <c r="H540" i="1" s="1"/>
  <c r="C540" i="1"/>
  <c r="D539" i="1"/>
  <c r="H539" i="1" s="1"/>
  <c r="C539" i="1"/>
  <c r="D538" i="1"/>
  <c r="H538" i="1" s="1"/>
  <c r="C538" i="1"/>
  <c r="D537" i="1"/>
  <c r="H537" i="1" s="1"/>
  <c r="C537" i="1"/>
  <c r="G537" i="1" s="1"/>
  <c r="C536" i="1"/>
  <c r="D535" i="1"/>
  <c r="H535" i="1" s="1"/>
  <c r="C535" i="1"/>
  <c r="G535" i="1" s="1"/>
  <c r="D534" i="1"/>
  <c r="H534" i="1" s="1"/>
  <c r="C534" i="1"/>
  <c r="G534" i="1" s="1"/>
  <c r="D533" i="1"/>
  <c r="H533" i="1" s="1"/>
  <c r="C533" i="1"/>
  <c r="D532" i="1"/>
  <c r="H532" i="1" s="1"/>
  <c r="C532" i="1"/>
  <c r="C531" i="1"/>
  <c r="C530" i="1"/>
  <c r="C529" i="1"/>
  <c r="D528" i="1"/>
  <c r="H528" i="1" s="1"/>
  <c r="C528" i="1"/>
  <c r="D527" i="1"/>
  <c r="H527" i="1" s="1"/>
  <c r="C527" i="1"/>
  <c r="D526" i="1"/>
  <c r="H526" i="1" s="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D516" i="1"/>
  <c r="H516" i="1" s="1"/>
  <c r="C516" i="1"/>
  <c r="D515" i="1"/>
  <c r="H515" i="1" s="1"/>
  <c r="C515" i="1"/>
  <c r="D514" i="1"/>
  <c r="H514" i="1" s="1"/>
  <c r="C514" i="1"/>
  <c r="D513" i="1"/>
  <c r="H513" i="1" s="1"/>
  <c r="C513" i="1"/>
  <c r="G513" i="1" s="1"/>
  <c r="D512" i="1"/>
  <c r="H512" i="1" s="1"/>
  <c r="C512" i="1"/>
  <c r="G512" i="1" s="1"/>
  <c r="D511" i="1"/>
  <c r="H511" i="1" s="1"/>
  <c r="C511" i="1"/>
  <c r="G511" i="1" s="1"/>
  <c r="D510" i="1"/>
  <c r="H510" i="1" s="1"/>
  <c r="C510" i="1"/>
  <c r="G510" i="1" s="1"/>
  <c r="D509" i="1"/>
  <c r="H509" i="1" s="1"/>
  <c r="C509" i="1"/>
  <c r="C508" i="1"/>
  <c r="D507" i="1"/>
  <c r="H507" i="1" s="1"/>
  <c r="C507" i="1"/>
  <c r="D506" i="1"/>
  <c r="H506" i="1" s="1"/>
  <c r="C506" i="1"/>
  <c r="D505" i="1"/>
  <c r="H505" i="1" s="1"/>
  <c r="C505" i="1"/>
  <c r="D504" i="1"/>
  <c r="H504" i="1" s="1"/>
  <c r="C504" i="1"/>
  <c r="D503" i="1"/>
  <c r="H503" i="1" s="1"/>
  <c r="C503" i="1"/>
  <c r="D502" i="1"/>
  <c r="H502" i="1" s="1"/>
  <c r="C502" i="1"/>
  <c r="G502" i="1" s="1"/>
  <c r="D501" i="1"/>
  <c r="H501" i="1" s="1"/>
  <c r="C501" i="1"/>
  <c r="G501" i="1" s="1"/>
  <c r="D500" i="1"/>
  <c r="H500" i="1" s="1"/>
  <c r="C500" i="1"/>
  <c r="G500" i="1" s="1"/>
  <c r="D499" i="1"/>
  <c r="H499" i="1" s="1"/>
  <c r="C499" i="1"/>
  <c r="D498" i="1"/>
  <c r="H498" i="1" s="1"/>
  <c r="C498" i="1"/>
  <c r="G498" i="1" s="1"/>
  <c r="D497" i="1"/>
  <c r="H497" i="1" s="1"/>
  <c r="C497" i="1"/>
  <c r="G497" i="1" s="1"/>
  <c r="C496" i="1"/>
  <c r="D495" i="1"/>
  <c r="H495" i="1" s="1"/>
  <c r="C495" i="1"/>
  <c r="D494" i="1"/>
  <c r="H494" i="1" s="1"/>
  <c r="C494" i="1"/>
  <c r="D493" i="1"/>
  <c r="H493" i="1" s="1"/>
  <c r="C493" i="1"/>
  <c r="G493" i="1" s="1"/>
  <c r="D492" i="1"/>
  <c r="H492" i="1" s="1"/>
  <c r="C492" i="1"/>
  <c r="G492" i="1" s="1"/>
  <c r="C491" i="1"/>
  <c r="D490" i="1"/>
  <c r="H490" i="1" s="1"/>
  <c r="C490" i="1"/>
  <c r="G490" i="1" s="1"/>
  <c r="D489" i="1"/>
  <c r="H489" i="1" s="1"/>
  <c r="C489" i="1"/>
  <c r="D488" i="1"/>
  <c r="H488" i="1" s="1"/>
  <c r="C488" i="1"/>
  <c r="G488" i="1" s="1"/>
  <c r="D487" i="1"/>
  <c r="H487" i="1" s="1"/>
  <c r="C487" i="1"/>
  <c r="G487" i="1" s="1"/>
  <c r="C486" i="1"/>
  <c r="C485" i="1"/>
  <c r="D484" i="1"/>
  <c r="H484" i="1" s="1"/>
  <c r="C484" i="1"/>
  <c r="G484" i="1" s="1"/>
  <c r="D483" i="1"/>
  <c r="H483" i="1" s="1"/>
  <c r="C483" i="1"/>
  <c r="C482" i="1"/>
  <c r="D481" i="1"/>
  <c r="H481" i="1" s="1"/>
  <c r="C481" i="1"/>
  <c r="D480" i="1"/>
  <c r="H480" i="1" s="1"/>
  <c r="C480" i="1"/>
  <c r="D479" i="1"/>
  <c r="H479" i="1" s="1"/>
  <c r="C479" i="1"/>
  <c r="D478" i="1"/>
  <c r="H478" i="1" s="1"/>
  <c r="C478" i="1"/>
  <c r="D477" i="1"/>
  <c r="H477" i="1" s="1"/>
  <c r="C477" i="1"/>
  <c r="D476" i="1"/>
  <c r="H476" i="1" s="1"/>
  <c r="C476" i="1"/>
  <c r="D475" i="1"/>
  <c r="H475" i="1" s="1"/>
  <c r="C475" i="1"/>
  <c r="D474" i="1"/>
  <c r="H474" i="1" s="1"/>
  <c r="C474" i="1"/>
  <c r="C473" i="1"/>
  <c r="D472" i="1"/>
  <c r="H472" i="1" s="1"/>
  <c r="C472" i="1"/>
  <c r="D471" i="1"/>
  <c r="H471" i="1" s="1"/>
  <c r="C471" i="1"/>
  <c r="D470" i="1"/>
  <c r="H470" i="1" s="1"/>
  <c r="C470" i="1"/>
  <c r="D469" i="1"/>
  <c r="H469" i="1" s="1"/>
  <c r="C469" i="1"/>
  <c r="D468" i="1"/>
  <c r="H468" i="1" s="1"/>
  <c r="C468" i="1"/>
  <c r="D467" i="1"/>
  <c r="H467" i="1" s="1"/>
  <c r="C467" i="1"/>
  <c r="D466" i="1"/>
  <c r="H466" i="1" s="1"/>
  <c r="C466" i="1"/>
  <c r="D465" i="1"/>
  <c r="H465" i="1" s="1"/>
  <c r="C465" i="1"/>
  <c r="D464" i="1"/>
  <c r="H464" i="1" s="1"/>
  <c r="C464" i="1"/>
  <c r="D463" i="1"/>
  <c r="H463" i="1" s="1"/>
  <c r="C463" i="1"/>
  <c r="D462" i="1"/>
  <c r="H462" i="1" s="1"/>
  <c r="C462" i="1"/>
  <c r="D461" i="1"/>
  <c r="H461" i="1" s="1"/>
  <c r="C461" i="1"/>
  <c r="D460" i="1"/>
  <c r="D459" i="1"/>
  <c r="H459" i="1" s="1"/>
  <c r="C459" i="1"/>
  <c r="G459" i="1" s="1"/>
  <c r="D458" i="1"/>
  <c r="H458" i="1" s="1"/>
  <c r="C458" i="1"/>
  <c r="G458" i="1" s="1"/>
  <c r="D457" i="1"/>
  <c r="H457" i="1" s="1"/>
  <c r="C457" i="1"/>
  <c r="D456" i="1"/>
  <c r="H456" i="1" s="1"/>
  <c r="C456" i="1"/>
  <c r="D455" i="1"/>
  <c r="H455" i="1" s="1"/>
  <c r="C455" i="1"/>
  <c r="D454" i="1"/>
  <c r="H454" i="1" s="1"/>
  <c r="C454" i="1"/>
  <c r="D453" i="1"/>
  <c r="H453" i="1" s="1"/>
  <c r="C453" i="1"/>
  <c r="G453" i="1" s="1"/>
  <c r="D452" i="1"/>
  <c r="H452" i="1" s="1"/>
  <c r="C452" i="1"/>
  <c r="C451" i="1"/>
  <c r="D450" i="1"/>
  <c r="H450" i="1" s="1"/>
  <c r="C450" i="1"/>
  <c r="D449" i="1"/>
  <c r="H449" i="1" s="1"/>
  <c r="C449" i="1"/>
  <c r="H448" i="1"/>
  <c r="D448" i="1"/>
  <c r="C448" i="1"/>
  <c r="G448" i="1" s="1"/>
  <c r="D447" i="1"/>
  <c r="H447" i="1" s="1"/>
  <c r="C447" i="1"/>
  <c r="G447" i="1" s="1"/>
  <c r="C446" i="1"/>
  <c r="D445" i="1"/>
  <c r="H445" i="1" s="1"/>
  <c r="C445" i="1"/>
  <c r="D444" i="1"/>
  <c r="H444" i="1" s="1"/>
  <c r="C444" i="1"/>
  <c r="D443" i="1"/>
  <c r="H443" i="1" s="1"/>
  <c r="C443" i="1"/>
  <c r="D442" i="1"/>
  <c r="H442" i="1" s="1"/>
  <c r="C442" i="1"/>
  <c r="G442" i="1" s="1"/>
  <c r="D441" i="1"/>
  <c r="H441" i="1" s="1"/>
  <c r="C441" i="1"/>
  <c r="G441" i="1" s="1"/>
  <c r="D440" i="1"/>
  <c r="H440" i="1" s="1"/>
  <c r="C440" i="1"/>
  <c r="G440" i="1" s="1"/>
  <c r="D439" i="1"/>
  <c r="H439" i="1" s="1"/>
  <c r="C439" i="1"/>
  <c r="D438" i="1"/>
  <c r="H438" i="1" s="1"/>
  <c r="C438" i="1"/>
  <c r="G438" i="1" s="1"/>
  <c r="D437" i="1"/>
  <c r="H437" i="1" s="1"/>
  <c r="C437" i="1"/>
  <c r="D436" i="1"/>
  <c r="H436" i="1" s="1"/>
  <c r="C436" i="1"/>
  <c r="D435" i="1"/>
  <c r="H435" i="1" s="1"/>
  <c r="C435" i="1"/>
  <c r="D434" i="1"/>
  <c r="H434" i="1" s="1"/>
  <c r="C434" i="1"/>
  <c r="D433" i="1"/>
  <c r="H433" i="1" s="1"/>
  <c r="C433" i="1"/>
  <c r="D432" i="1"/>
  <c r="H432" i="1" s="1"/>
  <c r="C432" i="1"/>
  <c r="G432" i="1" s="1"/>
  <c r="D431" i="1"/>
  <c r="H431" i="1" s="1"/>
  <c r="C431" i="1"/>
  <c r="D430" i="1"/>
  <c r="H430" i="1" s="1"/>
  <c r="C430" i="1"/>
  <c r="D429" i="1"/>
  <c r="H429" i="1" s="1"/>
  <c r="C429" i="1"/>
  <c r="D428" i="1"/>
  <c r="H428" i="1" s="1"/>
  <c r="C428" i="1"/>
  <c r="D427" i="1"/>
  <c r="H427" i="1" s="1"/>
  <c r="C427" i="1"/>
  <c r="G427" i="1" s="1"/>
  <c r="C426" i="1"/>
  <c r="C425" i="1"/>
  <c r="D423" i="1"/>
  <c r="H423" i="1" s="1"/>
  <c r="C423" i="1"/>
  <c r="D422" i="1"/>
  <c r="H422" i="1" s="1"/>
  <c r="C422" i="1"/>
  <c r="D421" i="1"/>
  <c r="H421" i="1" s="1"/>
  <c r="C421" i="1"/>
  <c r="D416" i="1"/>
  <c r="H416" i="1" s="1"/>
  <c r="C416" i="1"/>
  <c r="H415" i="1"/>
  <c r="D415" i="1"/>
  <c r="C415" i="1"/>
  <c r="G415" i="1" s="1"/>
  <c r="D414" i="1"/>
  <c r="H414" i="1" s="1"/>
  <c r="C414" i="1"/>
  <c r="G414" i="1" s="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D401" i="1"/>
  <c r="H401" i="1" s="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D387" i="1"/>
  <c r="H387" i="1" s="1"/>
  <c r="C387" i="1"/>
  <c r="D386" i="1"/>
  <c r="H386" i="1" s="1"/>
  <c r="C386" i="1"/>
  <c r="D385" i="1"/>
  <c r="H385" i="1" s="1"/>
  <c r="C385" i="1"/>
  <c r="D384" i="1"/>
  <c r="H384" i="1" s="1"/>
  <c r="C384" i="1"/>
  <c r="D383" i="1"/>
  <c r="H383" i="1" s="1"/>
  <c r="C383" i="1"/>
  <c r="D382" i="1"/>
  <c r="H382" i="1" s="1"/>
  <c r="C382" i="1"/>
  <c r="D381" i="1"/>
  <c r="H381" i="1" s="1"/>
  <c r="C381" i="1"/>
  <c r="D380" i="1"/>
  <c r="H380" i="1" s="1"/>
  <c r="C380" i="1"/>
  <c r="D379" i="1"/>
  <c r="H379" i="1" s="1"/>
  <c r="C379" i="1"/>
  <c r="D378" i="1"/>
  <c r="H378" i="1" s="1"/>
  <c r="C378" i="1"/>
  <c r="D377" i="1"/>
  <c r="H377" i="1" s="1"/>
  <c r="C377" i="1"/>
  <c r="D376" i="1"/>
  <c r="H376" i="1" s="1"/>
  <c r="C376" i="1"/>
  <c r="D375" i="1"/>
  <c r="H375" i="1" s="1"/>
  <c r="C375" i="1"/>
  <c r="D374" i="1"/>
  <c r="H374" i="1" s="1"/>
  <c r="C374" i="1"/>
  <c r="D373" i="1"/>
  <c r="H373" i="1" s="1"/>
  <c r="C373" i="1"/>
  <c r="D372" i="1"/>
  <c r="H372" i="1" s="1"/>
  <c r="C372" i="1"/>
  <c r="D371" i="1"/>
  <c r="H371" i="1" s="1"/>
  <c r="C371" i="1"/>
  <c r="D370" i="1"/>
  <c r="H370" i="1" s="1"/>
  <c r="C370" i="1"/>
  <c r="D369" i="1"/>
  <c r="H369" i="1" s="1"/>
  <c r="C369" i="1"/>
  <c r="D368" i="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C361" i="1"/>
  <c r="D360" i="1"/>
  <c r="H360" i="1" s="1"/>
  <c r="C360" i="1"/>
  <c r="D359" i="1"/>
  <c r="H359" i="1" s="1"/>
  <c r="C359" i="1"/>
  <c r="D358" i="1"/>
  <c r="H358" i="1" s="1"/>
  <c r="C358" i="1"/>
  <c r="D357" i="1"/>
  <c r="H357" i="1" s="1"/>
  <c r="C357" i="1"/>
  <c r="D354" i="1"/>
  <c r="H354" i="1" s="1"/>
  <c r="C354" i="1"/>
  <c r="D353" i="1"/>
  <c r="H353" i="1" s="1"/>
  <c r="C353" i="1"/>
  <c r="H352" i="1"/>
  <c r="D352" i="1"/>
  <c r="C352" i="1"/>
  <c r="G352" i="1" s="1"/>
  <c r="D351" i="1"/>
  <c r="H351" i="1" s="1"/>
  <c r="C351" i="1"/>
  <c r="G351" i="1" s="1"/>
  <c r="D350" i="1"/>
  <c r="H350" i="1" s="1"/>
  <c r="C350" i="1"/>
  <c r="G350" i="1" s="1"/>
  <c r="D349" i="1"/>
  <c r="H349" i="1" s="1"/>
  <c r="C349" i="1"/>
  <c r="G349" i="1" s="1"/>
  <c r="D348" i="1"/>
  <c r="H348" i="1" s="1"/>
  <c r="C348" i="1"/>
  <c r="G348" i="1" s="1"/>
  <c r="D347" i="1"/>
  <c r="H347" i="1" s="1"/>
  <c r="C347" i="1"/>
  <c r="G347" i="1" s="1"/>
  <c r="D346" i="1"/>
  <c r="H346" i="1" s="1"/>
  <c r="C346" i="1"/>
  <c r="G346" i="1" s="1"/>
  <c r="D345" i="1"/>
  <c r="H345" i="1" s="1"/>
  <c r="C345" i="1"/>
  <c r="G345" i="1" s="1"/>
  <c r="C344" i="1"/>
  <c r="D343" i="1"/>
  <c r="H343" i="1" s="1"/>
  <c r="C343" i="1"/>
  <c r="G343" i="1" s="1"/>
  <c r="D342" i="1"/>
  <c r="H342" i="1" s="1"/>
  <c r="C342" i="1"/>
  <c r="G342" i="1" s="1"/>
  <c r="C341"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G327" i="1" s="1"/>
  <c r="D326" i="1"/>
  <c r="H326" i="1" s="1"/>
  <c r="C326" i="1"/>
  <c r="G326" i="1" s="1"/>
  <c r="D325" i="1"/>
  <c r="H325" i="1" s="1"/>
  <c r="C325" i="1"/>
  <c r="G325" i="1" s="1"/>
  <c r="D324" i="1"/>
  <c r="H324" i="1" s="1"/>
  <c r="C324" i="1"/>
  <c r="G324" i="1" s="1"/>
  <c r="D323" i="1"/>
  <c r="H323" i="1" s="1"/>
  <c r="C323" i="1"/>
  <c r="G323" i="1" s="1"/>
  <c r="C322" i="1"/>
  <c r="D321" i="1"/>
  <c r="H321" i="1" s="1"/>
  <c r="C321" i="1"/>
  <c r="G321" i="1" s="1"/>
  <c r="D320" i="1"/>
  <c r="H320" i="1" s="1"/>
  <c r="C320" i="1"/>
  <c r="D319" i="1"/>
  <c r="H319" i="1" s="1"/>
  <c r="C319" i="1"/>
  <c r="D318" i="1"/>
  <c r="H318" i="1" s="1"/>
  <c r="C318" i="1"/>
  <c r="C317" i="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D309" i="1"/>
  <c r="H309" i="1" s="1"/>
  <c r="C309" i="1"/>
  <c r="D308" i="1"/>
  <c r="H308" i="1" s="1"/>
  <c r="C308" i="1"/>
  <c r="D307" i="1"/>
  <c r="H307" i="1" s="1"/>
  <c r="C307" i="1"/>
  <c r="D306" i="1"/>
  <c r="H306" i="1" s="1"/>
  <c r="C306" i="1"/>
  <c r="D305" i="1"/>
  <c r="H305" i="1" s="1"/>
  <c r="C305" i="1"/>
  <c r="D302" i="1"/>
  <c r="H302" i="1" s="1"/>
  <c r="C302" i="1"/>
  <c r="D301" i="1"/>
  <c r="H301" i="1" s="1"/>
  <c r="C301" i="1"/>
  <c r="D300" i="1"/>
  <c r="H300" i="1" s="1"/>
  <c r="C300" i="1"/>
  <c r="D299" i="1"/>
  <c r="H299" i="1" s="1"/>
  <c r="C299" i="1"/>
  <c r="D298" i="1"/>
  <c r="H298" i="1" s="1"/>
  <c r="C298" i="1"/>
  <c r="C294" i="1"/>
  <c r="C293" i="1"/>
  <c r="D292" i="1"/>
  <c r="H292" i="1" s="1"/>
  <c r="C292" i="1"/>
  <c r="G292" i="1" s="1"/>
  <c r="D291" i="1"/>
  <c r="H291" i="1" s="1"/>
  <c r="C291" i="1"/>
  <c r="D290" i="1"/>
  <c r="H290" i="1" s="1"/>
  <c r="C290" i="1"/>
  <c r="G290" i="1" s="1"/>
  <c r="D289" i="1"/>
  <c r="H289" i="1" s="1"/>
  <c r="C289" i="1"/>
  <c r="G289" i="1" s="1"/>
  <c r="D288" i="1"/>
  <c r="H288" i="1" s="1"/>
  <c r="C288" i="1"/>
  <c r="D287" i="1"/>
  <c r="H287" i="1" s="1"/>
  <c r="C287" i="1"/>
  <c r="D286" i="1"/>
  <c r="H286" i="1" s="1"/>
  <c r="C286" i="1"/>
  <c r="G286" i="1" s="1"/>
  <c r="C285" i="1"/>
  <c r="D284" i="1"/>
  <c r="H284" i="1" s="1"/>
  <c r="C284" i="1"/>
  <c r="G284" i="1" s="1"/>
  <c r="D283" i="1"/>
  <c r="H283" i="1" s="1"/>
  <c r="C283" i="1"/>
  <c r="G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D274" i="1"/>
  <c r="H274" i="1" s="1"/>
  <c r="C274" i="1"/>
  <c r="G274" i="1" s="1"/>
  <c r="D273" i="1"/>
  <c r="H273" i="1" s="1"/>
  <c r="C273" i="1"/>
  <c r="G273" i="1" s="1"/>
  <c r="D272" i="1"/>
  <c r="H272" i="1" s="1"/>
  <c r="C272" i="1"/>
  <c r="G272" i="1" s="1"/>
  <c r="D271" i="1"/>
  <c r="H271" i="1" s="1"/>
  <c r="C271" i="1"/>
  <c r="G271" i="1" s="1"/>
  <c r="C270" i="1"/>
  <c r="C269" i="1"/>
  <c r="D268" i="1"/>
  <c r="H268" i="1" s="1"/>
  <c r="C268" i="1"/>
  <c r="D267" i="1"/>
  <c r="H267" i="1" s="1"/>
  <c r="C267" i="1"/>
  <c r="G267" i="1" s="1"/>
  <c r="D266" i="1"/>
  <c r="H266" i="1" s="1"/>
  <c r="C266" i="1"/>
  <c r="C265" i="1"/>
  <c r="D264" i="1"/>
  <c r="H264" i="1" s="1"/>
  <c r="C264" i="1"/>
  <c r="H263" i="1"/>
  <c r="D263" i="1"/>
  <c r="C263" i="1"/>
  <c r="G263" i="1" s="1"/>
  <c r="D262" i="1"/>
  <c r="H262" i="1" s="1"/>
  <c r="C262" i="1"/>
  <c r="D261" i="1"/>
  <c r="H261" i="1" s="1"/>
  <c r="C261" i="1"/>
  <c r="H260" i="1"/>
  <c r="D260" i="1"/>
  <c r="C260" i="1"/>
  <c r="G260" i="1" s="1"/>
  <c r="C259" i="1"/>
  <c r="H257" i="1"/>
  <c r="D257" i="1"/>
  <c r="C257" i="1"/>
  <c r="G257" i="1" s="1"/>
  <c r="D256" i="1"/>
  <c r="H256" i="1" s="1"/>
  <c r="C256" i="1"/>
  <c r="G256" i="1" s="1"/>
  <c r="D255" i="1"/>
  <c r="H255" i="1" s="1"/>
  <c r="C255" i="1"/>
  <c r="G255" i="1" s="1"/>
  <c r="D254" i="1"/>
  <c r="H254" i="1" s="1"/>
  <c r="C254" i="1"/>
  <c r="G254" i="1" s="1"/>
  <c r="D253" i="1"/>
  <c r="H253" i="1" s="1"/>
  <c r="C253" i="1"/>
  <c r="G253" i="1" s="1"/>
  <c r="D252" i="1"/>
  <c r="H252" i="1" s="1"/>
  <c r="C252" i="1"/>
  <c r="G252" i="1" s="1"/>
  <c r="D251" i="1"/>
  <c r="H251" i="1" s="1"/>
  <c r="C251" i="1"/>
  <c r="G251" i="1" s="1"/>
  <c r="D250" i="1"/>
  <c r="H250" i="1" s="1"/>
  <c r="C250" i="1"/>
  <c r="G250" i="1" s="1"/>
  <c r="D249" i="1"/>
  <c r="H249" i="1" s="1"/>
  <c r="C249" i="1"/>
  <c r="G249" i="1" s="1"/>
  <c r="D248" i="1"/>
  <c r="H248" i="1" s="1"/>
  <c r="C248" i="1"/>
  <c r="G248" i="1" s="1"/>
  <c r="D247" i="1"/>
  <c r="H247" i="1" s="1"/>
  <c r="C247" i="1"/>
  <c r="G247" i="1" s="1"/>
  <c r="C246" i="1"/>
  <c r="D245" i="1"/>
  <c r="H245" i="1" s="1"/>
  <c r="C245" i="1"/>
  <c r="G245" i="1" s="1"/>
  <c r="D244" i="1"/>
  <c r="H244" i="1" s="1"/>
  <c r="C244" i="1"/>
  <c r="G244" i="1" s="1"/>
  <c r="D243" i="1"/>
  <c r="H243" i="1" s="1"/>
  <c r="C243" i="1"/>
  <c r="G243" i="1" s="1"/>
  <c r="D242" i="1"/>
  <c r="H242" i="1" s="1"/>
  <c r="C242" i="1"/>
  <c r="G242" i="1" s="1"/>
  <c r="D241" i="1"/>
  <c r="C241" i="1"/>
  <c r="D240" i="1"/>
  <c r="C240" i="1"/>
  <c r="G240" i="1" s="1"/>
  <c r="D239" i="1"/>
  <c r="H239" i="1" s="1"/>
  <c r="C239" i="1"/>
  <c r="G239" i="1" s="1"/>
  <c r="D238" i="1"/>
  <c r="C238" i="1"/>
  <c r="G238" i="1" s="1"/>
  <c r="D237" i="1"/>
  <c r="H237" i="1" s="1"/>
  <c r="C237" i="1"/>
  <c r="D236" i="1"/>
  <c r="H236" i="1" s="1"/>
  <c r="C236" i="1"/>
  <c r="G236" i="1" s="1"/>
  <c r="D235" i="1"/>
  <c r="H235" i="1" s="1"/>
  <c r="C235" i="1"/>
  <c r="G235" i="1" s="1"/>
  <c r="D234" i="1"/>
  <c r="H234" i="1" s="1"/>
  <c r="C234" i="1"/>
  <c r="G234" i="1" s="1"/>
  <c r="C233" i="1"/>
  <c r="D232" i="1"/>
  <c r="H232" i="1" s="1"/>
  <c r="C232" i="1"/>
  <c r="G232" i="1" s="1"/>
  <c r="D231" i="1"/>
  <c r="H231" i="1" s="1"/>
  <c r="C231" i="1"/>
  <c r="G231" i="1" s="1"/>
  <c r="C230" i="1"/>
  <c r="D229" i="1"/>
  <c r="H229" i="1" s="1"/>
  <c r="C229" i="1"/>
  <c r="D228" i="1"/>
  <c r="H228" i="1" s="1"/>
  <c r="C228" i="1"/>
  <c r="D227" i="1"/>
  <c r="H227" i="1" s="1"/>
  <c r="C227" i="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H217" i="1" s="1"/>
  <c r="C217" i="1"/>
  <c r="G217" i="1" s="1"/>
  <c r="D216" i="1"/>
  <c r="H216" i="1" s="1"/>
  <c r="C216" i="1"/>
  <c r="D215" i="1"/>
  <c r="H215" i="1" s="1"/>
  <c r="C215" i="1"/>
  <c r="D214" i="1"/>
  <c r="H214" i="1" s="1"/>
  <c r="C214" i="1"/>
  <c r="D213" i="1"/>
  <c r="H213" i="1" s="1"/>
  <c r="C213" i="1"/>
  <c r="D212" i="1"/>
  <c r="H212" i="1" s="1"/>
  <c r="C212" i="1"/>
  <c r="D211" i="1"/>
  <c r="H211" i="1" s="1"/>
  <c r="C211" i="1"/>
  <c r="D210" i="1"/>
  <c r="H210" i="1" s="1"/>
  <c r="C210" i="1"/>
  <c r="D209" i="1"/>
  <c r="H209" i="1" s="1"/>
  <c r="C209" i="1"/>
  <c r="D208" i="1"/>
  <c r="H208" i="1" s="1"/>
  <c r="C208" i="1"/>
  <c r="D207" i="1"/>
  <c r="H207" i="1" s="1"/>
  <c r="C207" i="1"/>
  <c r="D206" i="1"/>
  <c r="H206" i="1" s="1"/>
  <c r="C206" i="1"/>
  <c r="G206" i="1" s="1"/>
  <c r="D205" i="1"/>
  <c r="H205" i="1" s="1"/>
  <c r="C205" i="1"/>
  <c r="G205" i="1" s="1"/>
  <c r="D204" i="1"/>
  <c r="H204" i="1" s="1"/>
  <c r="C204" i="1"/>
  <c r="D203" i="1"/>
  <c r="H203" i="1" s="1"/>
  <c r="C203" i="1"/>
  <c r="G203" i="1" s="1"/>
  <c r="D202" i="1"/>
  <c r="H202" i="1" s="1"/>
  <c r="C202" i="1"/>
  <c r="G202" i="1" s="1"/>
  <c r="D201" i="1"/>
  <c r="H201" i="1" s="1"/>
  <c r="C201" i="1"/>
  <c r="H200" i="1"/>
  <c r="D200" i="1"/>
  <c r="C200" i="1"/>
  <c r="G200" i="1" s="1"/>
  <c r="C199" i="1"/>
  <c r="H197" i="1"/>
  <c r="D197" i="1"/>
  <c r="C197" i="1"/>
  <c r="G197" i="1" s="1"/>
  <c r="D196" i="1"/>
  <c r="H196" i="1" s="1"/>
  <c r="C196" i="1"/>
  <c r="G196" i="1" s="1"/>
  <c r="D195" i="1"/>
  <c r="H195" i="1" s="1"/>
  <c r="C195" i="1"/>
  <c r="G195" i="1" s="1"/>
  <c r="D194" i="1"/>
  <c r="H194" i="1" s="1"/>
  <c r="C194" i="1"/>
  <c r="G194" i="1" s="1"/>
  <c r="D193" i="1"/>
  <c r="H193" i="1" s="1"/>
  <c r="C193" i="1"/>
  <c r="D192" i="1"/>
  <c r="H192" i="1" s="1"/>
  <c r="C192" i="1"/>
  <c r="D191" i="1"/>
  <c r="H191" i="1" s="1"/>
  <c r="C191" i="1"/>
  <c r="C190" i="1"/>
  <c r="D189" i="1"/>
  <c r="C189" i="1"/>
  <c r="D188" i="1"/>
  <c r="C188" i="1"/>
  <c r="D187" i="1"/>
  <c r="C187" i="1"/>
  <c r="G187" i="1" s="1"/>
  <c r="D186" i="1"/>
  <c r="C186" i="1"/>
  <c r="D185" i="1"/>
  <c r="C185" i="1"/>
  <c r="D184" i="1"/>
  <c r="H184" i="1" s="1"/>
  <c r="C184" i="1"/>
  <c r="H183" i="1"/>
  <c r="D183" i="1"/>
  <c r="C183" i="1"/>
  <c r="G183" i="1" s="1"/>
  <c r="D182" i="1"/>
  <c r="H182" i="1" s="1"/>
  <c r="C182" i="1"/>
  <c r="G182" i="1" s="1"/>
  <c r="D181" i="1"/>
  <c r="H181" i="1" s="1"/>
  <c r="C181" i="1"/>
  <c r="G181" i="1" s="1"/>
  <c r="D180" i="1"/>
  <c r="H180" i="1" s="1"/>
  <c r="C180" i="1"/>
  <c r="D179" i="1"/>
  <c r="H179" i="1" s="1"/>
  <c r="C179" i="1"/>
  <c r="D178" i="1"/>
  <c r="H178" i="1" s="1"/>
  <c r="C178" i="1"/>
  <c r="D177" i="1"/>
  <c r="H177" i="1" s="1"/>
  <c r="C177" i="1"/>
  <c r="H176" i="1"/>
  <c r="D176" i="1"/>
  <c r="C176" i="1"/>
  <c r="G176" i="1" s="1"/>
  <c r="D175" i="1"/>
  <c r="H175" i="1" s="1"/>
  <c r="C175" i="1"/>
  <c r="C174" i="1"/>
  <c r="D173" i="1"/>
  <c r="H173" i="1" s="1"/>
  <c r="C173" i="1"/>
  <c r="H172" i="1"/>
  <c r="D172" i="1"/>
  <c r="C172" i="1"/>
  <c r="G172" i="1" s="1"/>
  <c r="D171" i="1"/>
  <c r="H171" i="1" s="1"/>
  <c r="C171" i="1"/>
  <c r="G171" i="1" s="1"/>
  <c r="D170" i="1"/>
  <c r="H170" i="1" s="1"/>
  <c r="C170" i="1"/>
  <c r="G170" i="1" s="1"/>
  <c r="D169" i="1"/>
  <c r="H169" i="1" s="1"/>
  <c r="C169" i="1"/>
  <c r="G169" i="1" s="1"/>
  <c r="D168" i="1"/>
  <c r="H168" i="1" s="1"/>
  <c r="C168" i="1"/>
  <c r="G168" i="1" s="1"/>
  <c r="D167" i="1"/>
  <c r="H167" i="1" s="1"/>
  <c r="C167" i="1"/>
  <c r="G167" i="1" s="1"/>
  <c r="D166" i="1"/>
  <c r="H166" i="1" s="1"/>
  <c r="C166" i="1"/>
  <c r="G166" i="1" s="1"/>
  <c r="D165" i="1"/>
  <c r="H165" i="1" s="1"/>
  <c r="C165" i="1"/>
  <c r="G165" i="1" s="1"/>
  <c r="D164" i="1"/>
  <c r="H164" i="1" s="1"/>
  <c r="C164" i="1"/>
  <c r="G164" i="1" s="1"/>
  <c r="D163" i="1"/>
  <c r="H163" i="1" s="1"/>
  <c r="C163" i="1"/>
  <c r="G163" i="1" s="1"/>
  <c r="D162" i="1"/>
  <c r="H162" i="1" s="1"/>
  <c r="C162" i="1"/>
  <c r="G162" i="1" s="1"/>
  <c r="D161" i="1"/>
  <c r="H161" i="1" s="1"/>
  <c r="C161" i="1"/>
  <c r="G161" i="1" s="1"/>
  <c r="D159" i="1"/>
  <c r="H159" i="1" s="1"/>
  <c r="C159" i="1"/>
  <c r="D158" i="1"/>
  <c r="H158" i="1" s="1"/>
  <c r="C158" i="1"/>
  <c r="D157" i="1"/>
  <c r="H157" i="1" s="1"/>
  <c r="C157" i="1"/>
  <c r="D156" i="1"/>
  <c r="H156" i="1" s="1"/>
  <c r="C156" i="1"/>
  <c r="D155" i="1"/>
  <c r="H155" i="1" s="1"/>
  <c r="C155" i="1"/>
  <c r="D154" i="1"/>
  <c r="H154" i="1" s="1"/>
  <c r="C154" i="1"/>
  <c r="D153" i="1"/>
  <c r="H153" i="1" s="1"/>
  <c r="C153" i="1"/>
  <c r="D152" i="1"/>
  <c r="H152" i="1" s="1"/>
  <c r="C152" i="1"/>
  <c r="D151" i="1"/>
  <c r="H151" i="1" s="1"/>
  <c r="C151" i="1"/>
  <c r="D150" i="1"/>
  <c r="H150" i="1" s="1"/>
  <c r="C150" i="1"/>
  <c r="D149" i="1"/>
  <c r="H149" i="1" s="1"/>
  <c r="C149" i="1"/>
  <c r="D147" i="1"/>
  <c r="H147" i="1" s="1"/>
  <c r="C147" i="1"/>
  <c r="G147" i="1" s="1"/>
  <c r="D146" i="1"/>
  <c r="H146" i="1" s="1"/>
  <c r="C146" i="1"/>
  <c r="G146" i="1" s="1"/>
  <c r="D145" i="1"/>
  <c r="H145" i="1" s="1"/>
  <c r="C145" i="1"/>
  <c r="G145" i="1" s="1"/>
  <c r="D144" i="1"/>
  <c r="H144" i="1" s="1"/>
  <c r="C144" i="1"/>
  <c r="G144" i="1" s="1"/>
  <c r="D143" i="1"/>
  <c r="H143" i="1" s="1"/>
  <c r="C143" i="1"/>
  <c r="G143" i="1" s="1"/>
  <c r="D142" i="1"/>
  <c r="H142" i="1" s="1"/>
  <c r="C142" i="1"/>
  <c r="G142" i="1" s="1"/>
  <c r="D141" i="1"/>
  <c r="H141" i="1" s="1"/>
  <c r="C141" i="1"/>
  <c r="G141" i="1" s="1"/>
  <c r="D140" i="1"/>
  <c r="H140" i="1" s="1"/>
  <c r="C140" i="1"/>
  <c r="G140" i="1" s="1"/>
  <c r="D139" i="1"/>
  <c r="H139" i="1" s="1"/>
  <c r="C139" i="1"/>
  <c r="G139" i="1" s="1"/>
  <c r="D138" i="1"/>
  <c r="H138" i="1" s="1"/>
  <c r="C138" i="1"/>
  <c r="G138" i="1" s="1"/>
  <c r="D137" i="1"/>
  <c r="H137" i="1" s="1"/>
  <c r="C137" i="1"/>
  <c r="G137" i="1" s="1"/>
  <c r="D136" i="1"/>
  <c r="D135" i="1"/>
  <c r="H135" i="1" s="1"/>
  <c r="C135" i="1"/>
  <c r="D134" i="1"/>
  <c r="H134" i="1" s="1"/>
  <c r="C134" i="1"/>
  <c r="G134" i="1" s="1"/>
  <c r="D133" i="1"/>
  <c r="H133" i="1" s="1"/>
  <c r="C133" i="1"/>
  <c r="G133" i="1" s="1"/>
  <c r="D132" i="1"/>
  <c r="H132" i="1" s="1"/>
  <c r="C132" i="1"/>
  <c r="G132" i="1" s="1"/>
  <c r="C131" i="1"/>
  <c r="D129" i="1"/>
  <c r="H129" i="1" s="1"/>
  <c r="C129" i="1"/>
  <c r="G129" i="1" s="1"/>
  <c r="D128" i="1"/>
  <c r="H128" i="1" s="1"/>
  <c r="C128" i="1"/>
  <c r="G128" i="1" s="1"/>
  <c r="D127" i="1"/>
  <c r="H127" i="1" s="1"/>
  <c r="C127" i="1"/>
  <c r="G127" i="1" s="1"/>
  <c r="D126" i="1"/>
  <c r="H126" i="1" s="1"/>
  <c r="C126" i="1"/>
  <c r="G126" i="1" s="1"/>
  <c r="C125" i="1"/>
  <c r="D124" i="1"/>
  <c r="H124" i="1" s="1"/>
  <c r="C124" i="1"/>
  <c r="G124" i="1" s="1"/>
  <c r="D123" i="1"/>
  <c r="H123" i="1" s="1"/>
  <c r="C123" i="1"/>
  <c r="G123" i="1" s="1"/>
  <c r="C122" i="1"/>
  <c r="C121" i="1"/>
  <c r="D120" i="1"/>
  <c r="C120" i="1"/>
  <c r="G120" i="1" s="1"/>
  <c r="D119" i="1"/>
  <c r="H119" i="1" s="1"/>
  <c r="C119" i="1"/>
  <c r="G119" i="1" s="1"/>
  <c r="D118" i="1"/>
  <c r="H118" i="1" s="1"/>
  <c r="C118" i="1"/>
  <c r="G118" i="1" s="1"/>
  <c r="D117" i="1"/>
  <c r="H117" i="1" s="1"/>
  <c r="C117" i="1"/>
  <c r="G117" i="1" s="1"/>
  <c r="D116" i="1"/>
  <c r="H116" i="1" s="1"/>
  <c r="C116" i="1"/>
  <c r="G116" i="1" s="1"/>
  <c r="D115" i="1"/>
  <c r="H115" i="1" s="1"/>
  <c r="C115" i="1"/>
  <c r="G115" i="1" s="1"/>
  <c r="D114" i="1"/>
  <c r="H114" i="1" s="1"/>
  <c r="C114" i="1"/>
  <c r="G114" i="1" s="1"/>
  <c r="D113" i="1"/>
  <c r="H113" i="1" s="1"/>
  <c r="C113" i="1"/>
  <c r="D112" i="1"/>
  <c r="H112" i="1" s="1"/>
  <c r="C112" i="1"/>
  <c r="G112" i="1" s="1"/>
  <c r="D111" i="1"/>
  <c r="H111" i="1" s="1"/>
  <c r="C111" i="1"/>
  <c r="G111" i="1" s="1"/>
  <c r="D110" i="1"/>
  <c r="H110" i="1" s="1"/>
  <c r="C110" i="1"/>
  <c r="G110" i="1" s="1"/>
  <c r="D109" i="1"/>
  <c r="H109" i="1" s="1"/>
  <c r="C109" i="1"/>
  <c r="G109" i="1" s="1"/>
  <c r="C108" i="1"/>
  <c r="D107" i="1"/>
  <c r="H107" i="1" s="1"/>
  <c r="C107" i="1"/>
  <c r="G107" i="1" s="1"/>
  <c r="D106" i="1"/>
  <c r="H106" i="1" s="1"/>
  <c r="C106" i="1"/>
  <c r="G106" i="1" s="1"/>
  <c r="D105" i="1"/>
  <c r="H105" i="1" s="1"/>
  <c r="C105" i="1"/>
  <c r="G105" i="1" s="1"/>
  <c r="D104" i="1"/>
  <c r="H104" i="1" s="1"/>
  <c r="C104" i="1"/>
  <c r="G104" i="1" s="1"/>
  <c r="C103" i="1"/>
  <c r="D101" i="1"/>
  <c r="H101" i="1" s="1"/>
  <c r="C101" i="1"/>
  <c r="D100" i="1"/>
  <c r="H100" i="1" s="1"/>
  <c r="C100" i="1"/>
  <c r="D99" i="1"/>
  <c r="H99" i="1" s="1"/>
  <c r="C99" i="1"/>
  <c r="D98" i="1"/>
  <c r="H98" i="1" s="1"/>
  <c r="C98" i="1"/>
  <c r="D97" i="1"/>
  <c r="H97" i="1" s="1"/>
  <c r="C97" i="1"/>
  <c r="D96" i="1"/>
  <c r="H96" i="1" s="1"/>
  <c r="C96" i="1"/>
  <c r="H95" i="1"/>
  <c r="D95" i="1"/>
  <c r="C95" i="1"/>
  <c r="G95" i="1" s="1"/>
  <c r="C94" i="1"/>
  <c r="D93" i="1"/>
  <c r="H93" i="1" s="1"/>
  <c r="C93" i="1"/>
  <c r="G93" i="1" s="1"/>
  <c r="H92" i="1"/>
  <c r="D92" i="1"/>
  <c r="C92" i="1"/>
  <c r="G92" i="1" s="1"/>
  <c r="D91" i="1"/>
  <c r="H91" i="1" s="1"/>
  <c r="C91" i="1"/>
  <c r="D90" i="1"/>
  <c r="H90" i="1" s="1"/>
  <c r="C90" i="1"/>
  <c r="D89" i="1"/>
  <c r="H89" i="1" s="1"/>
  <c r="C89" i="1"/>
  <c r="D88" i="1"/>
  <c r="H88" i="1" s="1"/>
  <c r="C88" i="1"/>
  <c r="C87" i="1"/>
  <c r="D86" i="1"/>
  <c r="H86" i="1" s="1"/>
  <c r="C86" i="1"/>
  <c r="D85" i="1"/>
  <c r="H85" i="1" s="1"/>
  <c r="C85" i="1"/>
  <c r="H84" i="1"/>
  <c r="D84" i="1"/>
  <c r="C84" i="1"/>
  <c r="G84" i="1" s="1"/>
  <c r="D83" i="1"/>
  <c r="H83" i="1" s="1"/>
  <c r="C83" i="1"/>
  <c r="G83" i="1" s="1"/>
  <c r="D82" i="1"/>
  <c r="H82" i="1" s="1"/>
  <c r="C82" i="1"/>
  <c r="G82" i="1" s="1"/>
  <c r="D81" i="1"/>
  <c r="H81" i="1" s="1"/>
  <c r="C81" i="1"/>
  <c r="D80" i="1"/>
  <c r="H80" i="1" s="1"/>
  <c r="C80" i="1"/>
  <c r="C79" i="1"/>
  <c r="D77" i="1"/>
  <c r="H77" i="1" s="1"/>
  <c r="C77" i="1"/>
  <c r="D76" i="1"/>
  <c r="H76" i="1" s="1"/>
  <c r="C76" i="1"/>
  <c r="D75" i="1"/>
  <c r="H75" i="1" s="1"/>
  <c r="C75" i="1"/>
  <c r="D74" i="1"/>
  <c r="H74" i="1" s="1"/>
  <c r="C74" i="1"/>
  <c r="D73" i="1"/>
  <c r="H73" i="1" s="1"/>
  <c r="C73" i="1"/>
  <c r="D72" i="1"/>
  <c r="H72" i="1" s="1"/>
  <c r="C72" i="1"/>
  <c r="G72" i="1" s="1"/>
  <c r="D71" i="1"/>
  <c r="H71" i="1" s="1"/>
  <c r="C71" i="1"/>
  <c r="G71" i="1" s="1"/>
  <c r="C70" i="1"/>
  <c r="D69" i="1"/>
  <c r="H69" i="1" s="1"/>
  <c r="C69" i="1"/>
  <c r="D68" i="1"/>
  <c r="H68" i="1" s="1"/>
  <c r="C68" i="1"/>
  <c r="D67" i="1"/>
  <c r="H67" i="1" s="1"/>
  <c r="C67" i="1"/>
  <c r="D66" i="1"/>
  <c r="H66" i="1" s="1"/>
  <c r="C66" i="1"/>
  <c r="G66" i="1" s="1"/>
  <c r="D65" i="1"/>
  <c r="H65" i="1" s="1"/>
  <c r="C65" i="1"/>
  <c r="G65" i="1" s="1"/>
  <c r="D64" i="1"/>
  <c r="H64" i="1" s="1"/>
  <c r="C64" i="1"/>
  <c r="D63" i="1"/>
  <c r="H63" i="1" s="1"/>
  <c r="C63" i="1"/>
  <c r="D62" i="1"/>
  <c r="H62" i="1" s="1"/>
  <c r="C62" i="1"/>
  <c r="D61" i="1"/>
  <c r="H61" i="1" s="1"/>
  <c r="C61" i="1"/>
  <c r="D60" i="1"/>
  <c r="H60" i="1" s="1"/>
  <c r="C60" i="1"/>
  <c r="D59" i="1"/>
  <c r="H59" i="1" s="1"/>
  <c r="C59" i="1"/>
  <c r="H58" i="1"/>
  <c r="D58" i="1"/>
  <c r="C58" i="1"/>
  <c r="G58" i="1" s="1"/>
  <c r="C57" i="1"/>
  <c r="D56" i="1"/>
  <c r="H56" i="1" s="1"/>
  <c r="C56" i="1"/>
  <c r="G56" i="1" s="1"/>
  <c r="D55" i="1"/>
  <c r="H55" i="1" s="1"/>
  <c r="C55" i="1"/>
  <c r="G55" i="1" s="1"/>
  <c r="C54" i="1"/>
  <c r="D53" i="1"/>
  <c r="H53" i="1" s="1"/>
  <c r="C53" i="1"/>
  <c r="G53" i="1" s="1"/>
  <c r="D52" i="1"/>
  <c r="H52" i="1" s="1"/>
  <c r="C52" i="1"/>
  <c r="G52" i="1" s="1"/>
  <c r="D51" i="1"/>
  <c r="H51" i="1" s="1"/>
  <c r="C51" i="1"/>
  <c r="G51" i="1" s="1"/>
  <c r="D50" i="1"/>
  <c r="H50" i="1" s="1"/>
  <c r="C50" i="1"/>
  <c r="G50" i="1" s="1"/>
  <c r="C49" i="1"/>
  <c r="D48" i="1"/>
  <c r="H48" i="1" s="1"/>
  <c r="C48" i="1"/>
  <c r="G48" i="1" s="1"/>
  <c r="D47" i="1"/>
  <c r="H47" i="1" s="1"/>
  <c r="C47" i="1"/>
  <c r="G47" i="1" s="1"/>
  <c r="C46" i="1"/>
  <c r="C45" i="1"/>
  <c r="D44" i="1"/>
  <c r="H44" i="1" s="1"/>
  <c r="C44" i="1"/>
  <c r="G44" i="1" s="1"/>
  <c r="D43" i="1"/>
  <c r="H43" i="1" s="1"/>
  <c r="C43" i="1"/>
  <c r="D42" i="1"/>
  <c r="H42" i="1" s="1"/>
  <c r="C42" i="1"/>
  <c r="D41" i="1"/>
  <c r="H41" i="1" s="1"/>
  <c r="C41" i="1"/>
  <c r="H40" i="1"/>
  <c r="D40" i="1"/>
  <c r="C40" i="1"/>
  <c r="G40" i="1" s="1"/>
  <c r="D39" i="1"/>
  <c r="H39" i="1" s="1"/>
  <c r="C39" i="1"/>
  <c r="D38" i="1"/>
  <c r="H38" i="1" s="1"/>
  <c r="C38" i="1"/>
  <c r="G38" i="1" s="1"/>
  <c r="D37" i="1"/>
  <c r="H37" i="1" s="1"/>
  <c r="C37" i="1"/>
  <c r="G37" i="1" s="1"/>
  <c r="D36" i="1"/>
  <c r="H36" i="1" s="1"/>
  <c r="C36" i="1"/>
  <c r="G36" i="1" s="1"/>
  <c r="D35" i="1"/>
  <c r="H35" i="1" s="1"/>
  <c r="C35" i="1"/>
  <c r="G35" i="1" s="1"/>
  <c r="D34" i="1"/>
  <c r="H34" i="1" s="1"/>
  <c r="C34" i="1"/>
  <c r="G34" i="1" s="1"/>
  <c r="D33" i="1"/>
  <c r="H33" i="1" s="1"/>
  <c r="C33" i="1"/>
  <c r="G33" i="1" s="1"/>
  <c r="D32" i="1"/>
  <c r="H32" i="1" s="1"/>
  <c r="C32" i="1"/>
  <c r="D31" i="1"/>
  <c r="H31" i="1" s="1"/>
  <c r="C31" i="1"/>
  <c r="D30" i="1"/>
  <c r="H30" i="1" s="1"/>
  <c r="C30" i="1"/>
  <c r="D29" i="1"/>
  <c r="H29" i="1" s="1"/>
  <c r="C29" i="1"/>
  <c r="G29" i="1" s="1"/>
  <c r="D28" i="1"/>
  <c r="H28" i="1" s="1"/>
  <c r="C28" i="1"/>
  <c r="G28" i="1" s="1"/>
  <c r="D27" i="1"/>
  <c r="H27" i="1" s="1"/>
  <c r="C27" i="1"/>
  <c r="G27" i="1" s="1"/>
  <c r="D26" i="1"/>
  <c r="H26" i="1" s="1"/>
  <c r="C26" i="1"/>
  <c r="G26" i="1" s="1"/>
  <c r="C25" i="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C13" i="1"/>
  <c r="D12" i="1"/>
  <c r="H12" i="1" s="1"/>
  <c r="C12" i="1"/>
  <c r="G12" i="1" s="1"/>
  <c r="D11" i="1"/>
  <c r="H11" i="1" s="1"/>
  <c r="C11" i="1"/>
  <c r="G11" i="1" s="1"/>
  <c r="D10" i="1"/>
  <c r="H10" i="1" s="1"/>
  <c r="C10" i="1"/>
  <c r="D9" i="1"/>
  <c r="H9" i="1" s="1"/>
  <c r="C9" i="1"/>
  <c r="D8" i="1"/>
  <c r="H8" i="1" s="1"/>
  <c r="C8" i="1"/>
  <c r="D7" i="1"/>
  <c r="H7" i="1" s="1"/>
  <c r="C7" i="1"/>
  <c r="D6" i="1"/>
  <c r="H6" i="1" s="1"/>
  <c r="C6" i="1"/>
  <c r="D5" i="1"/>
  <c r="H5" i="1" s="1"/>
  <c r="C5" i="1"/>
  <c r="C4" i="1"/>
  <c r="C3" i="1"/>
  <c r="D274" i="5" l="1"/>
  <c r="F274" i="5" s="1"/>
  <c r="C1281" i="1"/>
  <c r="H1281" i="1" s="1"/>
  <c r="C1295" i="1"/>
  <c r="C1278" i="1"/>
  <c r="H1278" i="1" s="1"/>
  <c r="H1206" i="1"/>
  <c r="C1201" i="1"/>
  <c r="G1201" i="1" s="1"/>
  <c r="H1201" i="1"/>
  <c r="H1264" i="1"/>
  <c r="H1266" i="1"/>
  <c r="G1023" i="1"/>
  <c r="G1062" i="1"/>
  <c r="F56" i="5"/>
  <c r="G1060" i="1"/>
  <c r="G1050" i="1"/>
  <c r="G1052" i="1"/>
  <c r="G1046" i="1"/>
  <c r="G1042" i="1"/>
  <c r="G1040" i="1"/>
  <c r="G1034" i="1"/>
  <c r="F29" i="5"/>
  <c r="G1032" i="1"/>
  <c r="G1030" i="1"/>
  <c r="G1029" i="1"/>
  <c r="G1028" i="1"/>
  <c r="G1026" i="1"/>
  <c r="G1024" i="1"/>
  <c r="E12" i="5"/>
  <c r="D1017" i="1" s="1"/>
  <c r="H1017" i="1" s="1"/>
  <c r="F19" i="5"/>
  <c r="G1022" i="1"/>
  <c r="G1020" i="1"/>
  <c r="D1018" i="1"/>
  <c r="H1018" i="1" s="1"/>
  <c r="G1019" i="1"/>
  <c r="G1013" i="1"/>
  <c r="G1015" i="1"/>
  <c r="F8" i="5"/>
  <c r="G1014" i="1"/>
  <c r="H1341" i="1"/>
  <c r="H1339" i="1"/>
  <c r="H1295" i="1"/>
  <c r="H1291" i="1"/>
  <c r="H1279" i="1"/>
  <c r="E255" i="5"/>
  <c r="D1259" i="1" s="1"/>
  <c r="H1259" i="1" s="1"/>
  <c r="H1265" i="1"/>
  <c r="F260" i="5"/>
  <c r="H1263" i="1"/>
  <c r="H1262" i="1"/>
  <c r="F255" i="5"/>
  <c r="D1260" i="1"/>
  <c r="H1260" i="1" s="1"/>
  <c r="H1258" i="1"/>
  <c r="E251" i="5"/>
  <c r="H1256" i="1"/>
  <c r="H1257" i="1"/>
  <c r="H1251" i="1"/>
  <c r="G1224" i="1"/>
  <c r="E219" i="5"/>
  <c r="G1200" i="1"/>
  <c r="D1185" i="1"/>
  <c r="H1185" i="1" s="1"/>
  <c r="G1182" i="1"/>
  <c r="G1184" i="1"/>
  <c r="G1176" i="1"/>
  <c r="G1170" i="1"/>
  <c r="G1169" i="1"/>
  <c r="G1168" i="1"/>
  <c r="G1164" i="1"/>
  <c r="G1158" i="1"/>
  <c r="D1141" i="1"/>
  <c r="H1141" i="1" s="1"/>
  <c r="G1141" i="1"/>
  <c r="G1140" i="1"/>
  <c r="F135" i="5"/>
  <c r="G1087" i="1"/>
  <c r="E106" i="4"/>
  <c r="D102" i="1" s="1"/>
  <c r="G113" i="1"/>
  <c r="G1080" i="1"/>
  <c r="D1076" i="1"/>
  <c r="H1076" i="1" s="1"/>
  <c r="G1075" i="1"/>
  <c r="G1077" i="1"/>
  <c r="G1532" i="1"/>
  <c r="G1530" i="1"/>
  <c r="F129" i="6"/>
  <c r="G1524" i="1"/>
  <c r="G1522" i="1"/>
  <c r="G1516" i="1"/>
  <c r="G1514" i="1"/>
  <c r="F118" i="6"/>
  <c r="E114" i="6"/>
  <c r="D1511" i="1"/>
  <c r="H1511" i="1" s="1"/>
  <c r="G1508" i="1"/>
  <c r="F107" i="6"/>
  <c r="G1502" i="1"/>
  <c r="G1500" i="1"/>
  <c r="H1495" i="1"/>
  <c r="E89" i="6"/>
  <c r="D1485" i="1" s="1"/>
  <c r="H1485" i="1" s="1"/>
  <c r="H1493" i="1"/>
  <c r="H1490" i="1"/>
  <c r="H1491" i="1"/>
  <c r="H1489" i="1"/>
  <c r="D1486" i="1"/>
  <c r="H1487" i="1"/>
  <c r="H1486" i="1"/>
  <c r="H1483" i="1"/>
  <c r="H1481" i="1"/>
  <c r="F82" i="6"/>
  <c r="H1478" i="1"/>
  <c r="H1475" i="1"/>
  <c r="H1473" i="1"/>
  <c r="H1471" i="1"/>
  <c r="F75" i="6"/>
  <c r="H1469" i="1"/>
  <c r="H1462" i="1"/>
  <c r="H1466" i="1"/>
  <c r="F66" i="6"/>
  <c r="H1465" i="1"/>
  <c r="H1459" i="1"/>
  <c r="H1457" i="1"/>
  <c r="F61" i="6"/>
  <c r="H1456" i="1"/>
  <c r="H1450" i="1"/>
  <c r="H1451" i="1"/>
  <c r="F54" i="6"/>
  <c r="H1449" i="1"/>
  <c r="H1447" i="1"/>
  <c r="H1442" i="1"/>
  <c r="H1441" i="1"/>
  <c r="H1439" i="1"/>
  <c r="H1437" i="1"/>
  <c r="E35" i="6"/>
  <c r="I28" i="3" s="1"/>
  <c r="H1435" i="1"/>
  <c r="D1432" i="1"/>
  <c r="H1432" i="1" s="1"/>
  <c r="H1428" i="1"/>
  <c r="H1426" i="1"/>
  <c r="H1424" i="1"/>
  <c r="F28" i="6"/>
  <c r="H1422" i="1"/>
  <c r="H1420" i="1"/>
  <c r="H1418" i="1"/>
  <c r="H1414" i="1"/>
  <c r="H1412" i="1"/>
  <c r="F13" i="6"/>
  <c r="H1409" i="1"/>
  <c r="H1408" i="1"/>
  <c r="H1407" i="1"/>
  <c r="H1404" i="1"/>
  <c r="D1401" i="1"/>
  <c r="I27" i="3"/>
  <c r="H1402" i="1"/>
  <c r="C1540" i="1"/>
  <c r="H1544" i="1"/>
  <c r="I1544" i="1" s="1"/>
  <c r="J1544" i="1"/>
  <c r="C1556" i="1"/>
  <c r="H1556" i="1" s="1"/>
  <c r="D1555" i="1"/>
  <c r="H34" i="3"/>
  <c r="C1555" i="1"/>
  <c r="H1555" i="1" s="1"/>
  <c r="G1542" i="1"/>
  <c r="D5" i="7"/>
  <c r="H33" i="3" s="1"/>
  <c r="C1539" i="1"/>
  <c r="I1542" i="1"/>
  <c r="J1542" i="1"/>
  <c r="E6" i="7"/>
  <c r="C1538" i="1"/>
  <c r="H1540" i="1"/>
  <c r="I1541" i="1"/>
  <c r="H1541" i="1"/>
  <c r="G635" i="1"/>
  <c r="G647" i="1"/>
  <c r="F656" i="4"/>
  <c r="G649" i="1"/>
  <c r="G645" i="1"/>
  <c r="G416" i="1"/>
  <c r="G302" i="1"/>
  <c r="G301" i="1"/>
  <c r="G300" i="1"/>
  <c r="G423" i="1"/>
  <c r="G421" i="1"/>
  <c r="G299" i="1"/>
  <c r="G422" i="1"/>
  <c r="G298" i="1"/>
  <c r="E647" i="4"/>
  <c r="D641" i="1" s="1"/>
  <c r="H641" i="1" s="1"/>
  <c r="G1671" i="1"/>
  <c r="G1683" i="1"/>
  <c r="G1685" i="1"/>
  <c r="G1679" i="1"/>
  <c r="G1675" i="1"/>
  <c r="G1681" i="1"/>
  <c r="G1673" i="1"/>
  <c r="G1669" i="1"/>
  <c r="G1665" i="1"/>
  <c r="G1659" i="1"/>
  <c r="G1661" i="1"/>
  <c r="G1657" i="1"/>
  <c r="G1653" i="1"/>
  <c r="G1649" i="1"/>
  <c r="G1645" i="1"/>
  <c r="G1639" i="1"/>
  <c r="G1641" i="1"/>
  <c r="G1637" i="1"/>
  <c r="D51" i="8"/>
  <c r="C1628" i="1" s="1"/>
  <c r="H1628" i="1" s="1"/>
  <c r="G1633" i="1"/>
  <c r="G1629" i="1"/>
  <c r="H1623" i="1"/>
  <c r="G1623" i="1"/>
  <c r="G1625" i="1"/>
  <c r="E31" i="9"/>
  <c r="B31" i="9" s="1"/>
  <c r="G1619" i="1"/>
  <c r="H1618" i="1"/>
  <c r="G1617" i="1"/>
  <c r="H1616" i="1"/>
  <c r="H1614" i="1"/>
  <c r="G1615" i="1"/>
  <c r="G1613" i="1"/>
  <c r="H1612" i="1"/>
  <c r="G1611" i="1"/>
  <c r="H1610" i="1"/>
  <c r="G1609" i="1"/>
  <c r="H1608" i="1"/>
  <c r="C1604" i="1"/>
  <c r="G1604" i="1" s="1"/>
  <c r="G1607" i="1"/>
  <c r="H1606" i="1"/>
  <c r="G1605" i="1"/>
  <c r="H1602" i="1"/>
  <c r="G1603" i="1"/>
  <c r="G1601" i="1"/>
  <c r="H1600" i="1"/>
  <c r="G1599" i="1"/>
  <c r="H1598" i="1"/>
  <c r="G1597" i="1"/>
  <c r="G1595" i="1"/>
  <c r="H1596" i="1"/>
  <c r="H1594" i="1"/>
  <c r="G1593" i="1"/>
  <c r="H1592" i="1"/>
  <c r="G1591" i="1"/>
  <c r="H1590" i="1"/>
  <c r="G1589" i="1"/>
  <c r="H1588" i="1"/>
  <c r="G1587" i="1"/>
  <c r="H1583" i="1"/>
  <c r="G1583" i="1"/>
  <c r="C1585" i="1"/>
  <c r="E37" i="9"/>
  <c r="B37" i="9" s="1"/>
  <c r="E307" i="9"/>
  <c r="B307" i="9" s="1"/>
  <c r="E312" i="9"/>
  <c r="B312" i="9" s="1"/>
  <c r="G998" i="1"/>
  <c r="G996" i="1"/>
  <c r="G995" i="1"/>
  <c r="G994" i="1"/>
  <c r="G993" i="1"/>
  <c r="G992" i="1"/>
  <c r="G991" i="1"/>
  <c r="G990" i="1"/>
  <c r="G989" i="1"/>
  <c r="G988" i="1"/>
  <c r="G987" i="1"/>
  <c r="G986" i="1"/>
  <c r="G985" i="1"/>
  <c r="G984" i="1"/>
  <c r="G963" i="1"/>
  <c r="G962" i="1"/>
  <c r="G961" i="1"/>
  <c r="G960" i="1"/>
  <c r="G959" i="1"/>
  <c r="G958" i="1"/>
  <c r="G957" i="1"/>
  <c r="G951" i="1"/>
  <c r="G948" i="1"/>
  <c r="G947" i="1"/>
  <c r="G946" i="1"/>
  <c r="G945" i="1"/>
  <c r="G943" i="1"/>
  <c r="G942" i="1"/>
  <c r="G941" i="1"/>
  <c r="G940" i="1"/>
  <c r="G939" i="1"/>
  <c r="G938" i="1"/>
  <c r="G932" i="1"/>
  <c r="G930" i="1"/>
  <c r="G929" i="1"/>
  <c r="G928" i="1"/>
  <c r="G927" i="1"/>
  <c r="G926" i="1"/>
  <c r="G925" i="1"/>
  <c r="G924" i="1"/>
  <c r="G912" i="1"/>
  <c r="G910" i="1"/>
  <c r="G909" i="1"/>
  <c r="G908" i="1"/>
  <c r="G907" i="1"/>
  <c r="G906" i="1"/>
  <c r="G905" i="1"/>
  <c r="G904" i="1"/>
  <c r="G903" i="1"/>
  <c r="G902" i="1"/>
  <c r="G901" i="1"/>
  <c r="G893" i="1"/>
  <c r="G889" i="1"/>
  <c r="G883" i="1"/>
  <c r="G879" i="1"/>
  <c r="G875" i="1"/>
  <c r="G869" i="1"/>
  <c r="G861" i="1"/>
  <c r="G853" i="1"/>
  <c r="G845" i="1"/>
  <c r="G843" i="1"/>
  <c r="G839" i="1"/>
  <c r="G833" i="1"/>
  <c r="G829" i="1"/>
  <c r="G825" i="1"/>
  <c r="G821" i="1"/>
  <c r="G817" i="1"/>
  <c r="G813" i="1"/>
  <c r="E75" i="9"/>
  <c r="B75" i="9" s="1"/>
  <c r="H807" i="1"/>
  <c r="H806" i="1"/>
  <c r="H805" i="1"/>
  <c r="H803" i="1"/>
  <c r="H801" i="1"/>
  <c r="H800" i="1"/>
  <c r="H799" i="1"/>
  <c r="G807" i="1"/>
  <c r="G797" i="1"/>
  <c r="G793" i="1"/>
  <c r="G789" i="1"/>
  <c r="G785" i="1"/>
  <c r="G781" i="1"/>
  <c r="G777" i="1"/>
  <c r="G773" i="1"/>
  <c r="G769" i="1"/>
  <c r="G765" i="1"/>
  <c r="G761" i="1"/>
  <c r="G759" i="1"/>
  <c r="G755" i="1"/>
  <c r="E311" i="9"/>
  <c r="B311" i="9" s="1"/>
  <c r="E322" i="9"/>
  <c r="B322" i="9" s="1"/>
  <c r="G749" i="1"/>
  <c r="G745" i="1"/>
  <c r="G741" i="1"/>
  <c r="G739" i="1"/>
  <c r="H737" i="1"/>
  <c r="E56" i="9"/>
  <c r="B56" i="9" s="1"/>
  <c r="G735" i="1"/>
  <c r="H724" i="1"/>
  <c r="H723" i="1"/>
  <c r="E47" i="9"/>
  <c r="B47" i="9" s="1"/>
  <c r="H716" i="1"/>
  <c r="H715" i="1"/>
  <c r="H705" i="1"/>
  <c r="E42" i="9"/>
  <c r="B42" i="9" s="1"/>
  <c r="G723" i="1"/>
  <c r="G719" i="1"/>
  <c r="G715" i="1"/>
  <c r="G711" i="1"/>
  <c r="G701" i="1"/>
  <c r="G697" i="1"/>
  <c r="G693" i="1"/>
  <c r="G689" i="1"/>
  <c r="G685" i="1"/>
  <c r="G681" i="1"/>
  <c r="G677" i="1"/>
  <c r="G671" i="1"/>
  <c r="G667" i="1"/>
  <c r="G663" i="1"/>
  <c r="H661" i="1"/>
  <c r="H659" i="1"/>
  <c r="E29" i="9"/>
  <c r="B29" i="9" s="1"/>
  <c r="G657" i="1"/>
  <c r="H657" i="1"/>
  <c r="H656" i="1"/>
  <c r="G655" i="1"/>
  <c r="E296" i="9"/>
  <c r="B296" i="9"/>
  <c r="G631" i="1"/>
  <c r="G627" i="1"/>
  <c r="G623" i="1"/>
  <c r="G624" i="1"/>
  <c r="G625" i="1"/>
  <c r="D615" i="1"/>
  <c r="H615" i="1" s="1"/>
  <c r="G619" i="1"/>
  <c r="F291" i="9"/>
  <c r="G612" i="1"/>
  <c r="G610" i="1"/>
  <c r="G611" i="1"/>
  <c r="F289" i="9"/>
  <c r="G609" i="1"/>
  <c r="G603" i="1"/>
  <c r="G608" i="1"/>
  <c r="F609" i="4"/>
  <c r="F287" i="9"/>
  <c r="F285" i="9"/>
  <c r="B285" i="9" s="1"/>
  <c r="F283" i="9"/>
  <c r="G599" i="1"/>
  <c r="G597" i="1"/>
  <c r="G598" i="1"/>
  <c r="F603" i="4"/>
  <c r="G596" i="1"/>
  <c r="F281" i="9"/>
  <c r="B281" i="9" s="1"/>
  <c r="G595" i="1"/>
  <c r="F280" i="9"/>
  <c r="B280" i="9" s="1"/>
  <c r="G594" i="1"/>
  <c r="G591" i="1"/>
  <c r="G592" i="1"/>
  <c r="G593" i="1"/>
  <c r="F597" i="4"/>
  <c r="F278" i="9"/>
  <c r="B278" i="9" s="1"/>
  <c r="G590" i="1"/>
  <c r="G588" i="1"/>
  <c r="G589" i="1"/>
  <c r="G587" i="1"/>
  <c r="G585" i="1"/>
  <c r="G586" i="1"/>
  <c r="G583" i="1"/>
  <c r="G584" i="1"/>
  <c r="E584" i="4"/>
  <c r="D578" i="1" s="1"/>
  <c r="H578" i="1" s="1"/>
  <c r="F589" i="4"/>
  <c r="G582" i="1"/>
  <c r="G581" i="1"/>
  <c r="G578" i="1"/>
  <c r="G579" i="1"/>
  <c r="G580" i="1"/>
  <c r="G577" i="1"/>
  <c r="G575" i="1"/>
  <c r="G576" i="1"/>
  <c r="G574" i="1"/>
  <c r="G572" i="1"/>
  <c r="G573" i="1"/>
  <c r="G571" i="1"/>
  <c r="G569" i="1"/>
  <c r="G570" i="1"/>
  <c r="E571" i="4"/>
  <c r="D565" i="1" s="1"/>
  <c r="H565" i="1" s="1"/>
  <c r="G566" i="1"/>
  <c r="G563" i="1"/>
  <c r="E536" i="4"/>
  <c r="G562" i="1"/>
  <c r="G559" i="1"/>
  <c r="G558" i="1"/>
  <c r="G556" i="1"/>
  <c r="G557" i="1"/>
  <c r="G555" i="1"/>
  <c r="G554" i="1"/>
  <c r="G553" i="1"/>
  <c r="G551" i="1"/>
  <c r="F276" i="9"/>
  <c r="B276" i="9" s="1"/>
  <c r="G544" i="1"/>
  <c r="G543" i="1"/>
  <c r="G542" i="1"/>
  <c r="F274" i="9"/>
  <c r="B274" i="9" s="1"/>
  <c r="G541" i="1"/>
  <c r="G539" i="1"/>
  <c r="G540" i="1"/>
  <c r="F272" i="9"/>
  <c r="B272" i="9" s="1"/>
  <c r="G538" i="1"/>
  <c r="G536" i="1"/>
  <c r="D530" i="1"/>
  <c r="H530" i="1" s="1"/>
  <c r="D531" i="1"/>
  <c r="H531" i="1" s="1"/>
  <c r="G533" i="1"/>
  <c r="G530" i="1"/>
  <c r="G531" i="1"/>
  <c r="G532" i="1"/>
  <c r="G528" i="1"/>
  <c r="G526" i="1"/>
  <c r="G527" i="1"/>
  <c r="F270" i="9"/>
  <c r="B270" i="9" s="1"/>
  <c r="G525" i="1"/>
  <c r="G523" i="1"/>
  <c r="G524" i="1"/>
  <c r="G522" i="1"/>
  <c r="G520" i="1"/>
  <c r="G521" i="1"/>
  <c r="G519" i="1"/>
  <c r="G516" i="1"/>
  <c r="G517" i="1"/>
  <c r="G518" i="1"/>
  <c r="G515" i="1"/>
  <c r="G514" i="1"/>
  <c r="G508" i="1"/>
  <c r="G509" i="1"/>
  <c r="G507" i="1"/>
  <c r="G506" i="1"/>
  <c r="G505" i="1"/>
  <c r="F268" i="9"/>
  <c r="B268" i="9" s="1"/>
  <c r="G503" i="1"/>
  <c r="G504" i="1"/>
  <c r="F266" i="9"/>
  <c r="B266" i="9" s="1"/>
  <c r="G499" i="1"/>
  <c r="F264" i="9"/>
  <c r="B264" i="9" s="1"/>
  <c r="G496" i="1"/>
  <c r="G495" i="1"/>
  <c r="F262" i="9"/>
  <c r="B262" i="9" s="1"/>
  <c r="G494" i="1"/>
  <c r="F260" i="9"/>
  <c r="B260" i="9" s="1"/>
  <c r="G491" i="1"/>
  <c r="G485" i="1"/>
  <c r="G486" i="1"/>
  <c r="G489" i="1"/>
  <c r="F258" i="9"/>
  <c r="B258" i="9" s="1"/>
  <c r="F256" i="9"/>
  <c r="B256" i="9" s="1"/>
  <c r="G482" i="1"/>
  <c r="G483" i="1"/>
  <c r="G481" i="1"/>
  <c r="G479" i="1"/>
  <c r="G480" i="1"/>
  <c r="G478" i="1"/>
  <c r="G477" i="1"/>
  <c r="G476" i="1"/>
  <c r="E479" i="4"/>
  <c r="D473" i="1" s="1"/>
  <c r="H473" i="1" s="1"/>
  <c r="G474" i="1"/>
  <c r="G475" i="1"/>
  <c r="G472" i="1"/>
  <c r="G470" i="1"/>
  <c r="G471" i="1"/>
  <c r="G469" i="1"/>
  <c r="G467" i="1"/>
  <c r="G468" i="1"/>
  <c r="G466" i="1"/>
  <c r="G464" i="1"/>
  <c r="G465" i="1"/>
  <c r="G463" i="1"/>
  <c r="G461" i="1"/>
  <c r="G462" i="1"/>
  <c r="G457" i="1"/>
  <c r="G456" i="1"/>
  <c r="G455" i="1"/>
  <c r="G454" i="1"/>
  <c r="G451" i="1"/>
  <c r="G452" i="1"/>
  <c r="G450" i="1"/>
  <c r="G449" i="1"/>
  <c r="G446" i="1"/>
  <c r="G445" i="1"/>
  <c r="G444" i="1"/>
  <c r="G439" i="1"/>
  <c r="G443" i="1"/>
  <c r="F254" i="9"/>
  <c r="B254" i="9" s="1"/>
  <c r="F252" i="9"/>
  <c r="B252" i="9" s="1"/>
  <c r="G437" i="1"/>
  <c r="G436" i="1"/>
  <c r="F250" i="9"/>
  <c r="B250" i="9" s="1"/>
  <c r="G434" i="1"/>
  <c r="G435" i="1"/>
  <c r="G431" i="1"/>
  <c r="G433" i="1"/>
  <c r="F248" i="9"/>
  <c r="B248" i="9" s="1"/>
  <c r="G430" i="1"/>
  <c r="G429" i="1"/>
  <c r="G428" i="1"/>
  <c r="G426" i="1"/>
  <c r="E431" i="4"/>
  <c r="G411" i="1"/>
  <c r="G410" i="1"/>
  <c r="G409" i="1"/>
  <c r="G407" i="1"/>
  <c r="G408" i="1"/>
  <c r="G405" i="1"/>
  <c r="G406" i="1"/>
  <c r="G404" i="1"/>
  <c r="G401" i="1"/>
  <c r="G402" i="1"/>
  <c r="G403" i="1"/>
  <c r="G400" i="1"/>
  <c r="G399" i="1"/>
  <c r="G398" i="1"/>
  <c r="G396" i="1"/>
  <c r="G397" i="1"/>
  <c r="G395" i="1"/>
  <c r="G393" i="1"/>
  <c r="G394" i="1"/>
  <c r="F393" i="4"/>
  <c r="G392" i="1"/>
  <c r="G391" i="1"/>
  <c r="G390" i="1"/>
  <c r="G388" i="1"/>
  <c r="G389" i="1"/>
  <c r="G387" i="1"/>
  <c r="G386" i="1"/>
  <c r="G385" i="1"/>
  <c r="G383" i="1"/>
  <c r="G384" i="1"/>
  <c r="G382" i="1"/>
  <c r="G381" i="1"/>
  <c r="G380" i="1"/>
  <c r="G379" i="1"/>
  <c r="G378" i="1"/>
  <c r="G377" i="1"/>
  <c r="G376" i="1"/>
  <c r="G374" i="1"/>
  <c r="G375" i="1"/>
  <c r="G373" i="1"/>
  <c r="G372" i="1"/>
  <c r="G371" i="1"/>
  <c r="G369" i="1"/>
  <c r="G370" i="1"/>
  <c r="D361" i="1"/>
  <c r="H361" i="1" s="1"/>
  <c r="E360" i="4"/>
  <c r="D355" i="1" s="1"/>
  <c r="D356" i="1"/>
  <c r="G361" i="1"/>
  <c r="G362" i="1"/>
  <c r="G360" i="1"/>
  <c r="G359" i="1"/>
  <c r="G357" i="1"/>
  <c r="G358" i="1"/>
  <c r="G353" i="1"/>
  <c r="G354" i="1"/>
  <c r="G344" i="1"/>
  <c r="G341" i="1"/>
  <c r="G340" i="1"/>
  <c r="G339" i="1"/>
  <c r="G338" i="1"/>
  <c r="G336" i="1"/>
  <c r="G337" i="1"/>
  <c r="G335" i="1"/>
  <c r="G334" i="1"/>
  <c r="G333" i="1"/>
  <c r="G331" i="1"/>
  <c r="G332" i="1"/>
  <c r="F336" i="4"/>
  <c r="G330" i="1"/>
  <c r="G329" i="1"/>
  <c r="G328" i="1"/>
  <c r="E321" i="4"/>
  <c r="D316" i="1" s="1"/>
  <c r="G322" i="1"/>
  <c r="G320" i="1"/>
  <c r="G319" i="1"/>
  <c r="G317" i="1"/>
  <c r="G318" i="1"/>
  <c r="F322" i="4"/>
  <c r="G309" i="1"/>
  <c r="G310" i="1"/>
  <c r="G308" i="1"/>
  <c r="G307" i="1"/>
  <c r="G305" i="1"/>
  <c r="G306" i="1"/>
  <c r="F310" i="4"/>
  <c r="G293" i="1"/>
  <c r="G294" i="1"/>
  <c r="G291" i="1"/>
  <c r="G288" i="1"/>
  <c r="G287" i="1"/>
  <c r="G285" i="1"/>
  <c r="F289" i="4"/>
  <c r="G269" i="1"/>
  <c r="D270" i="1"/>
  <c r="H270" i="1" s="1"/>
  <c r="F274" i="4"/>
  <c r="G268" i="1"/>
  <c r="D265" i="1"/>
  <c r="H265" i="1" s="1"/>
  <c r="G266" i="1"/>
  <c r="F269" i="4"/>
  <c r="G264" i="1"/>
  <c r="G262" i="1"/>
  <c r="G261" i="1"/>
  <c r="G259" i="1"/>
  <c r="G246" i="1"/>
  <c r="F250" i="4"/>
  <c r="H238" i="1"/>
  <c r="H241" i="1"/>
  <c r="H240" i="1"/>
  <c r="E74" i="9"/>
  <c r="B74" i="9" s="1"/>
  <c r="G241" i="1"/>
  <c r="G237" i="1"/>
  <c r="G233" i="1"/>
  <c r="F237" i="4"/>
  <c r="G230" i="1"/>
  <c r="G229" i="1"/>
  <c r="G227" i="1"/>
  <c r="G228" i="1"/>
  <c r="G216" i="1"/>
  <c r="F246" i="9"/>
  <c r="B246" i="9" s="1"/>
  <c r="G215" i="1"/>
  <c r="G214" i="1"/>
  <c r="G212" i="1"/>
  <c r="G213" i="1"/>
  <c r="G211" i="1"/>
  <c r="G210" i="1"/>
  <c r="G209" i="1"/>
  <c r="G208" i="1"/>
  <c r="G204" i="1"/>
  <c r="G207" i="1"/>
  <c r="F208" i="4"/>
  <c r="G201" i="1"/>
  <c r="G199" i="1"/>
  <c r="F244" i="9"/>
  <c r="B244" i="9" s="1"/>
  <c r="F194" i="4"/>
  <c r="G193" i="1"/>
  <c r="G192" i="1"/>
  <c r="F242" i="9"/>
  <c r="B242" i="9" s="1"/>
  <c r="G190" i="1"/>
  <c r="G191" i="1"/>
  <c r="G189" i="1"/>
  <c r="G188" i="1"/>
  <c r="H189" i="1"/>
  <c r="H188" i="1"/>
  <c r="H187" i="1"/>
  <c r="H185" i="1"/>
  <c r="H186" i="1"/>
  <c r="G185" i="1"/>
  <c r="G186" i="1"/>
  <c r="G184" i="1"/>
  <c r="F240" i="9"/>
  <c r="B240" i="9" s="1"/>
  <c r="G180" i="1"/>
  <c r="F238" i="9"/>
  <c r="B238" i="9" s="1"/>
  <c r="G179" i="1"/>
  <c r="G178" i="1"/>
  <c r="G177" i="1"/>
  <c r="D174" i="1"/>
  <c r="H174" i="1" s="1"/>
  <c r="E152" i="4"/>
  <c r="D148" i="1" s="1"/>
  <c r="G174" i="1"/>
  <c r="G175" i="1"/>
  <c r="F178" i="4"/>
  <c r="G173" i="1"/>
  <c r="G159" i="1"/>
  <c r="G158" i="1"/>
  <c r="G156" i="1"/>
  <c r="G157" i="1"/>
  <c r="G155" i="1"/>
  <c r="G154" i="1"/>
  <c r="G153" i="1"/>
  <c r="G152" i="1"/>
  <c r="G149" i="1"/>
  <c r="G150" i="1"/>
  <c r="G151" i="1"/>
  <c r="F154" i="4"/>
  <c r="G135" i="1"/>
  <c r="E134" i="4"/>
  <c r="D130" i="1" s="1"/>
  <c r="G131" i="1"/>
  <c r="G125" i="1"/>
  <c r="G121" i="1"/>
  <c r="D122" i="1"/>
  <c r="H122" i="1" s="1"/>
  <c r="F126" i="4"/>
  <c r="H120" i="1"/>
  <c r="G108" i="1"/>
  <c r="F112" i="4"/>
  <c r="G103" i="1"/>
  <c r="F107" i="4"/>
  <c r="G101" i="1"/>
  <c r="G100" i="1"/>
  <c r="G99" i="1"/>
  <c r="E82" i="4"/>
  <c r="D78" i="1" s="1"/>
  <c r="G98" i="1"/>
  <c r="G97" i="1"/>
  <c r="G96" i="1"/>
  <c r="G94" i="1"/>
  <c r="D87" i="1"/>
  <c r="H87" i="1" s="1"/>
  <c r="F91" i="4"/>
  <c r="G91" i="1"/>
  <c r="F234" i="9"/>
  <c r="B234" i="9" s="1"/>
  <c r="G90" i="1"/>
  <c r="G89" i="1"/>
  <c r="F232" i="9"/>
  <c r="B232" i="9" s="1"/>
  <c r="G87" i="1"/>
  <c r="G88" i="1"/>
  <c r="G86" i="1"/>
  <c r="G85" i="1"/>
  <c r="G81" i="1"/>
  <c r="G79" i="1"/>
  <c r="G80" i="1"/>
  <c r="F83" i="4"/>
  <c r="G77" i="1"/>
  <c r="G76" i="1"/>
  <c r="G75" i="1"/>
  <c r="G73" i="1"/>
  <c r="G74" i="1"/>
  <c r="G70" i="1"/>
  <c r="F74" i="4"/>
  <c r="G69" i="1"/>
  <c r="G67" i="1"/>
  <c r="G68" i="1"/>
  <c r="G64" i="1"/>
  <c r="G63" i="1"/>
  <c r="G62" i="1"/>
  <c r="G60" i="1"/>
  <c r="G61" i="1"/>
  <c r="G57" i="1"/>
  <c r="G59" i="1"/>
  <c r="F61" i="4"/>
  <c r="G54" i="1"/>
  <c r="F58" i="4"/>
  <c r="E49" i="4"/>
  <c r="D45" i="1" s="1"/>
  <c r="H45" i="1" s="1"/>
  <c r="G49" i="1"/>
  <c r="G45" i="1"/>
  <c r="D46" i="1"/>
  <c r="H46" i="1" s="1"/>
  <c r="G39" i="1"/>
  <c r="G43" i="1"/>
  <c r="G42" i="1"/>
  <c r="G41" i="1"/>
  <c r="G32" i="1"/>
  <c r="G31" i="1"/>
  <c r="G30" i="1"/>
  <c r="G25" i="1"/>
  <c r="F29" i="4"/>
  <c r="F230" i="9"/>
  <c r="B230" i="9" s="1"/>
  <c r="G13" i="1"/>
  <c r="D4" i="1"/>
  <c r="H4" i="1" s="1"/>
  <c r="G10" i="1"/>
  <c r="G9" i="1"/>
  <c r="G8" i="1"/>
  <c r="G7" i="1"/>
  <c r="G6" i="1"/>
  <c r="G3" i="1"/>
  <c r="G4" i="1"/>
  <c r="G5" i="1"/>
  <c r="F8" i="4"/>
  <c r="E36" i="9"/>
  <c r="B36" i="9" s="1"/>
  <c r="F236" i="9"/>
  <c r="B236" i="9" s="1"/>
  <c r="E327" i="9"/>
  <c r="B327" i="9" s="1"/>
  <c r="G626" i="1"/>
  <c r="H626" i="1"/>
  <c r="G628" i="1"/>
  <c r="G630"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1245" i="1"/>
  <c r="G1247" i="1"/>
  <c r="G1249" i="1"/>
  <c r="G1251" i="1"/>
  <c r="G1253"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H1244" i="1"/>
  <c r="G1244" i="1"/>
  <c r="G1246" i="1"/>
  <c r="G1248" i="1"/>
  <c r="G1250" i="1"/>
  <c r="G1252" i="1"/>
  <c r="G1254" i="1"/>
  <c r="G1256" i="1"/>
  <c r="G1258"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6" i="1"/>
  <c r="G1487" i="1"/>
  <c r="G1488" i="1"/>
  <c r="G1489" i="1"/>
  <c r="G1490" i="1"/>
  <c r="G1491" i="1"/>
  <c r="G1492" i="1"/>
  <c r="G1493" i="1"/>
  <c r="G1494" i="1"/>
  <c r="G1495" i="1"/>
  <c r="H1496" i="1"/>
  <c r="G1556" i="1"/>
  <c r="J1564" i="1"/>
  <c r="H1564" i="1"/>
  <c r="G1564" i="1"/>
  <c r="I1564" i="1" s="1"/>
  <c r="J1565" i="1"/>
  <c r="H1565" i="1"/>
  <c r="G1565" i="1"/>
  <c r="J1566" i="1"/>
  <c r="H1566" i="1"/>
  <c r="G1566" i="1"/>
  <c r="I1566" i="1" s="1"/>
  <c r="J1567" i="1"/>
  <c r="H1567" i="1"/>
  <c r="G1567" i="1"/>
  <c r="J1568" i="1"/>
  <c r="H1568" i="1"/>
  <c r="G1568" i="1"/>
  <c r="I1568" i="1" s="1"/>
  <c r="J1569" i="1"/>
  <c r="H1569" i="1"/>
  <c r="G1569" i="1"/>
  <c r="J1570" i="1"/>
  <c r="H1570" i="1"/>
  <c r="G1570" i="1"/>
  <c r="I1570" i="1" s="1"/>
  <c r="G1571" i="1"/>
  <c r="J1573" i="1"/>
  <c r="H1573" i="1"/>
  <c r="G1573" i="1"/>
  <c r="I1573" i="1" s="1"/>
  <c r="J1574" i="1"/>
  <c r="H1574" i="1"/>
  <c r="G1574" i="1"/>
  <c r="J1575" i="1"/>
  <c r="H1575" i="1"/>
  <c r="G1575" i="1"/>
  <c r="I1575" i="1" s="1"/>
  <c r="J1576" i="1"/>
  <c r="H1576" i="1"/>
  <c r="G1576" i="1"/>
  <c r="G1577" i="1"/>
  <c r="H1401" i="1"/>
  <c r="G1497" i="1"/>
  <c r="G1499" i="1"/>
  <c r="G1501" i="1"/>
  <c r="G1503" i="1"/>
  <c r="G1505" i="1"/>
  <c r="G1507" i="1"/>
  <c r="G1509" i="1"/>
  <c r="G1511" i="1"/>
  <c r="G1513" i="1"/>
  <c r="G1515" i="1"/>
  <c r="G1517" i="1"/>
  <c r="G1519" i="1"/>
  <c r="G1521" i="1"/>
  <c r="G1523" i="1"/>
  <c r="G1525" i="1"/>
  <c r="G1527" i="1"/>
  <c r="G1529" i="1"/>
  <c r="G1531" i="1"/>
  <c r="G1533" i="1"/>
  <c r="G1535" i="1"/>
  <c r="G1540" i="1"/>
  <c r="J1548" i="1"/>
  <c r="H1548" i="1"/>
  <c r="G1548" i="1"/>
  <c r="I1548" i="1" s="1"/>
  <c r="J1549" i="1"/>
  <c r="H1549" i="1"/>
  <c r="G1549" i="1"/>
  <c r="J1550" i="1"/>
  <c r="H1550" i="1"/>
  <c r="G1550" i="1"/>
  <c r="I1550" i="1" s="1"/>
  <c r="J1551" i="1"/>
  <c r="H1551" i="1"/>
  <c r="G1551" i="1"/>
  <c r="J1552" i="1"/>
  <c r="H1552" i="1"/>
  <c r="G1552" i="1"/>
  <c r="I1552" i="1" s="1"/>
  <c r="J1553" i="1"/>
  <c r="H1553" i="1"/>
  <c r="G1553" i="1"/>
  <c r="J1554" i="1"/>
  <c r="H1554" i="1"/>
  <c r="G1554" i="1"/>
  <c r="I1554" i="1" s="1"/>
  <c r="J1557" i="1"/>
  <c r="H1557" i="1"/>
  <c r="G1557" i="1"/>
  <c r="I1557" i="1" s="1"/>
  <c r="J1558" i="1"/>
  <c r="H1558" i="1"/>
  <c r="G1558" i="1"/>
  <c r="J1559" i="1"/>
  <c r="H1559" i="1"/>
  <c r="G1559" i="1"/>
  <c r="I1559" i="1" s="1"/>
  <c r="J1560" i="1"/>
  <c r="H1560" i="1"/>
  <c r="G1560" i="1"/>
  <c r="J1561" i="1"/>
  <c r="H1561" i="1"/>
  <c r="G1561" i="1"/>
  <c r="J1562" i="1"/>
  <c r="H1562" i="1"/>
  <c r="G1562" i="1"/>
  <c r="G1563" i="1"/>
  <c r="G1572" i="1"/>
  <c r="J1578" i="1"/>
  <c r="H1578" i="1"/>
  <c r="G1578" i="1"/>
  <c r="I1578" i="1" s="1"/>
  <c r="J1579" i="1"/>
  <c r="H1579" i="1"/>
  <c r="G1579" i="1"/>
  <c r="J1580" i="1"/>
  <c r="H1580" i="1"/>
  <c r="G1580" i="1"/>
  <c r="I1580" i="1" s="1"/>
  <c r="J1581" i="1"/>
  <c r="H1581" i="1"/>
  <c r="G1581" i="1"/>
  <c r="G1582" i="1"/>
  <c r="E6" i="4"/>
  <c r="E308" i="4"/>
  <c r="E418" i="4" s="1"/>
  <c r="D413" i="1" s="1"/>
  <c r="G1547" i="1"/>
  <c r="G1620" i="1"/>
  <c r="G1624" i="1"/>
  <c r="G1626" i="1"/>
  <c r="G1630" i="1"/>
  <c r="G1632" i="1"/>
  <c r="G1634" i="1"/>
  <c r="G1636" i="1"/>
  <c r="G1638" i="1"/>
  <c r="G1640" i="1"/>
  <c r="G1642" i="1"/>
  <c r="G1644" i="1"/>
  <c r="G1646" i="1"/>
  <c r="G1648" i="1"/>
  <c r="G1650" i="1"/>
  <c r="G1652" i="1"/>
  <c r="G1654" i="1"/>
  <c r="G1656" i="1"/>
  <c r="G1658" i="1"/>
  <c r="G1660" i="1"/>
  <c r="G1662" i="1"/>
  <c r="G1664" i="1"/>
  <c r="G1666" i="1"/>
  <c r="G1668" i="1"/>
  <c r="G1670" i="1"/>
  <c r="G1672" i="1"/>
  <c r="G1674" i="1"/>
  <c r="G1676" i="1"/>
  <c r="G1678" i="1"/>
  <c r="G1680" i="1"/>
  <c r="G1682" i="1"/>
  <c r="G1684" i="1"/>
  <c r="G1686" i="1"/>
  <c r="D82" i="4"/>
  <c r="D106" i="4"/>
  <c r="D134" i="4"/>
  <c r="D140" i="4"/>
  <c r="D164" i="4"/>
  <c r="D202" i="4"/>
  <c r="D230" i="4"/>
  <c r="D262" i="4"/>
  <c r="D309" i="4"/>
  <c r="D321" i="4"/>
  <c r="D361" i="4"/>
  <c r="D373" i="4"/>
  <c r="E648" i="4"/>
  <c r="D642" i="1" s="1"/>
  <c r="H642" i="1" s="1"/>
  <c r="F428" i="4"/>
  <c r="D466" i="4"/>
  <c r="D7" i="5"/>
  <c r="F70" i="5"/>
  <c r="D69" i="5"/>
  <c r="H336" i="9"/>
  <c r="E336" i="9" s="1"/>
  <c r="B336" i="9" s="1"/>
  <c r="D141" i="6"/>
  <c r="F5" i="6"/>
  <c r="G24" i="9"/>
  <c r="H24" i="9"/>
  <c r="F153" i="4"/>
  <c r="F427" i="4"/>
  <c r="F432" i="4"/>
  <c r="F480" i="4"/>
  <c r="G338" i="9"/>
  <c r="E338" i="9" s="1"/>
  <c r="B338" i="9" s="1"/>
  <c r="F203" i="5"/>
  <c r="G339" i="9"/>
  <c r="F492" i="4"/>
  <c r="F536" i="4"/>
  <c r="F572" i="4"/>
  <c r="F598" i="4"/>
  <c r="F630" i="4"/>
  <c r="F13" i="5"/>
  <c r="F71" i="5"/>
  <c r="F89" i="5"/>
  <c r="H316" i="9"/>
  <c r="H315" i="9"/>
  <c r="F178" i="5"/>
  <c r="F204" i="5"/>
  <c r="F220" i="5"/>
  <c r="F252" i="5"/>
  <c r="F256" i="5"/>
  <c r="F6" i="6"/>
  <c r="F36" i="6"/>
  <c r="F90" i="6"/>
  <c r="F130" i="6"/>
  <c r="D44" i="8"/>
  <c r="F426" i="4"/>
  <c r="E156" i="9"/>
  <c r="B156" i="9" s="1"/>
  <c r="F607" i="4"/>
  <c r="D88" i="5"/>
  <c r="E147" i="5"/>
  <c r="D1152" i="1" s="1"/>
  <c r="H1152" i="1" s="1"/>
  <c r="G315" i="9"/>
  <c r="G316" i="9"/>
  <c r="F150" i="5"/>
  <c r="D177" i="5"/>
  <c r="E337" i="9"/>
  <c r="B337" i="9" s="1"/>
  <c r="F197" i="5"/>
  <c r="H310" i="9"/>
  <c r="G309" i="9"/>
  <c r="H308" i="9"/>
  <c r="E308" i="9" s="1"/>
  <c r="B308" i="9" s="1"/>
  <c r="G302" i="9"/>
  <c r="E302" i="9" s="1"/>
  <c r="B302" i="9" s="1"/>
  <c r="G301" i="9"/>
  <c r="E301" i="9" s="1"/>
  <c r="B301" i="9" s="1"/>
  <c r="G300" i="9"/>
  <c r="E300" i="9" s="1"/>
  <c r="B300" i="9" s="1"/>
  <c r="G310"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9"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H180" i="9"/>
  <c r="G179" i="9"/>
  <c r="E179" i="9" s="1"/>
  <c r="B179" i="9" s="1"/>
  <c r="G178" i="9"/>
  <c r="E178" i="9" s="1"/>
  <c r="B178" i="9" s="1"/>
  <c r="G177" i="9"/>
  <c r="E177" i="9" s="1"/>
  <c r="B177" i="9" s="1"/>
  <c r="G176" i="9"/>
  <c r="E176" i="9" s="1"/>
  <c r="B176" i="9" s="1"/>
  <c r="G175" i="9"/>
  <c r="E175" i="9" s="1"/>
  <c r="B175" i="9" s="1"/>
  <c r="G174" i="9"/>
  <c r="E174" i="9" s="1"/>
  <c r="B174" i="9" s="1"/>
  <c r="I10" i="9"/>
  <c r="B283" i="9"/>
  <c r="B287" i="9"/>
  <c r="B289" i="9"/>
  <c r="B291" i="9"/>
  <c r="D251" i="5" l="1"/>
  <c r="C1255" i="1" s="1"/>
  <c r="F251" i="5"/>
  <c r="G1017" i="1"/>
  <c r="F12" i="5"/>
  <c r="E7" i="5"/>
  <c r="D1012" i="1" s="1"/>
  <c r="G1018" i="1"/>
  <c r="E310" i="9"/>
  <c r="B310" i="9" s="1"/>
  <c r="G1260" i="1"/>
  <c r="I25" i="3"/>
  <c r="D1255" i="1"/>
  <c r="H339" i="9"/>
  <c r="D1223" i="1"/>
  <c r="F219" i="5"/>
  <c r="E177" i="5"/>
  <c r="D1181" i="1" s="1"/>
  <c r="E339" i="9"/>
  <c r="B339" i="9" s="1"/>
  <c r="G1185" i="1"/>
  <c r="E316" i="9"/>
  <c r="B316" i="9" s="1"/>
  <c r="G1076" i="1"/>
  <c r="D1510" i="1"/>
  <c r="I30" i="3"/>
  <c r="F114" i="6"/>
  <c r="G1485" i="1"/>
  <c r="F89" i="6"/>
  <c r="E141" i="6"/>
  <c r="I31" i="3" s="1"/>
  <c r="F35" i="6"/>
  <c r="D1431" i="1"/>
  <c r="H1431" i="1" s="1"/>
  <c r="G1431" i="1"/>
  <c r="I1561" i="1"/>
  <c r="G1555" i="1"/>
  <c r="E5" i="7"/>
  <c r="D1539" i="1"/>
  <c r="G641" i="1"/>
  <c r="F647" i="4"/>
  <c r="D45" i="8"/>
  <c r="G344" i="9" s="1"/>
  <c r="E344" i="9" s="1"/>
  <c r="B344" i="9" s="1"/>
  <c r="G1628" i="1"/>
  <c r="H1604" i="1"/>
  <c r="H1585" i="1"/>
  <c r="G1585" i="1"/>
  <c r="G615" i="1"/>
  <c r="F584" i="4"/>
  <c r="E535" i="4"/>
  <c r="D529" i="1" s="1"/>
  <c r="H529" i="1" s="1"/>
  <c r="G565" i="1"/>
  <c r="G473" i="1"/>
  <c r="E430" i="4"/>
  <c r="D425" i="1"/>
  <c r="G270" i="1"/>
  <c r="G265" i="1"/>
  <c r="E299" i="4"/>
  <c r="E300" i="4" s="1"/>
  <c r="D296" i="1" s="1"/>
  <c r="I18" i="3"/>
  <c r="G122" i="1"/>
  <c r="F49" i="4"/>
  <c r="G46" i="1"/>
  <c r="E309" i="9"/>
  <c r="B309" i="9" s="1"/>
  <c r="F177" i="5"/>
  <c r="D176" i="5"/>
  <c r="H24" i="3"/>
  <c r="C1181" i="1"/>
  <c r="K1481" i="9"/>
  <c r="I39" i="3"/>
  <c r="C1621" i="1"/>
  <c r="F147" i="5"/>
  <c r="I40" i="3"/>
  <c r="H31" i="3"/>
  <c r="C1537" i="1"/>
  <c r="H23" i="3"/>
  <c r="C1074" i="1"/>
  <c r="D6" i="5"/>
  <c r="H22" i="3"/>
  <c r="C1012" i="1"/>
  <c r="F466" i="4"/>
  <c r="C460" i="1"/>
  <c r="F373" i="4"/>
  <c r="C368" i="1"/>
  <c r="F321" i="4"/>
  <c r="C316" i="1"/>
  <c r="F262" i="4"/>
  <c r="C258" i="1"/>
  <c r="F202" i="4"/>
  <c r="C198" i="1"/>
  <c r="F140" i="4"/>
  <c r="C136" i="1"/>
  <c r="F106" i="4"/>
  <c r="C102" i="1"/>
  <c r="D6" i="4"/>
  <c r="I17" i="3"/>
  <c r="E422" i="4"/>
  <c r="D2" i="1"/>
  <c r="E180" i="9"/>
  <c r="B180" i="9" s="1"/>
  <c r="F228" i="9"/>
  <c r="B228" i="9" s="1"/>
  <c r="B207" i="9"/>
  <c r="E315" i="9"/>
  <c r="B315" i="9" s="1"/>
  <c r="F88" i="5"/>
  <c r="C1093" i="1"/>
  <c r="E69" i="5"/>
  <c r="F69" i="5" s="1"/>
  <c r="E24" i="9"/>
  <c r="D430" i="4"/>
  <c r="D360" i="4"/>
  <c r="F361" i="4"/>
  <c r="C356" i="1"/>
  <c r="D308" i="4"/>
  <c r="F309" i="4"/>
  <c r="C304" i="1"/>
  <c r="F230" i="4"/>
  <c r="C226" i="1"/>
  <c r="F164" i="4"/>
  <c r="C160" i="1"/>
  <c r="F134" i="4"/>
  <c r="C130" i="1"/>
  <c r="F82" i="4"/>
  <c r="C78" i="1"/>
  <c r="E417" i="4"/>
  <c r="D412" i="1" s="1"/>
  <c r="D303" i="1"/>
  <c r="I1581" i="1"/>
  <c r="I1579" i="1"/>
  <c r="I1562" i="1"/>
  <c r="I1560" i="1"/>
  <c r="I1558" i="1"/>
  <c r="I1553" i="1"/>
  <c r="I1551" i="1"/>
  <c r="I1549" i="1"/>
  <c r="E301" i="4"/>
  <c r="D297" i="1" s="1"/>
  <c r="D152" i="4"/>
  <c r="I1576" i="1"/>
  <c r="I1574" i="1"/>
  <c r="I1569" i="1"/>
  <c r="I1567" i="1"/>
  <c r="I1565" i="1"/>
  <c r="G1152" i="1"/>
  <c r="G642" i="1"/>
  <c r="H25" i="3" l="1"/>
  <c r="F7" i="5"/>
  <c r="I22" i="3"/>
  <c r="G1255" i="1"/>
  <c r="H1255" i="1"/>
  <c r="I24" i="3"/>
  <c r="E176" i="5"/>
  <c r="D1180" i="1" s="1"/>
  <c r="H19" i="9"/>
  <c r="E19" i="9" s="1"/>
  <c r="B19" i="9" s="1"/>
  <c r="H1223" i="1"/>
  <c r="G1223" i="1"/>
  <c r="H1510" i="1"/>
  <c r="G1510" i="1"/>
  <c r="G348" i="9"/>
  <c r="E348" i="9" s="1"/>
  <c r="B348" i="9" s="1"/>
  <c r="F141" i="6"/>
  <c r="D1537" i="1"/>
  <c r="H9" i="3" s="1"/>
  <c r="H1539" i="1"/>
  <c r="G1539" i="1"/>
  <c r="D1538" i="1"/>
  <c r="I33" i="3"/>
  <c r="G346" i="9"/>
  <c r="E346" i="9" s="1"/>
  <c r="G343" i="9"/>
  <c r="E343" i="9" s="1"/>
  <c r="B343" i="9" s="1"/>
  <c r="C1622" i="1"/>
  <c r="H1622" i="1" s="1"/>
  <c r="G529" i="1"/>
  <c r="F535" i="4"/>
  <c r="E639" i="4"/>
  <c r="D633" i="1" s="1"/>
  <c r="D424" i="1"/>
  <c r="E640" i="4"/>
  <c r="D634" i="1" s="1"/>
  <c r="H425" i="1"/>
  <c r="G425" i="1"/>
  <c r="D295" i="1"/>
  <c r="E423" i="4"/>
  <c r="E644" i="4" s="1"/>
  <c r="D299" i="4"/>
  <c r="D300" i="4" s="1"/>
  <c r="F152" i="4"/>
  <c r="H18" i="3"/>
  <c r="C148" i="1"/>
  <c r="G78" i="1"/>
  <c r="H78" i="1"/>
  <c r="G130" i="1"/>
  <c r="H130" i="1"/>
  <c r="G160" i="1"/>
  <c r="H160" i="1"/>
  <c r="G226" i="1"/>
  <c r="H226" i="1"/>
  <c r="G304" i="1"/>
  <c r="H304" i="1"/>
  <c r="F308" i="4"/>
  <c r="D417" i="4"/>
  <c r="C303" i="1"/>
  <c r="D639" i="4"/>
  <c r="F430" i="4"/>
  <c r="C424" i="1"/>
  <c r="D640" i="4"/>
  <c r="B24" i="9"/>
  <c r="E643" i="4"/>
  <c r="E424" i="4"/>
  <c r="D419" i="1" s="1"/>
  <c r="D417" i="1"/>
  <c r="G102" i="1"/>
  <c r="H102" i="1"/>
  <c r="G136" i="1"/>
  <c r="H136" i="1"/>
  <c r="G198" i="1"/>
  <c r="H198" i="1"/>
  <c r="G258" i="1"/>
  <c r="H258" i="1"/>
  <c r="G316" i="1"/>
  <c r="H316" i="1"/>
  <c r="G368" i="1"/>
  <c r="H368" i="1"/>
  <c r="G460" i="1"/>
  <c r="H460" i="1"/>
  <c r="G1012" i="1"/>
  <c r="H1012" i="1"/>
  <c r="G1621" i="1"/>
  <c r="H1621" i="1"/>
  <c r="G1181" i="1"/>
  <c r="H1181" i="1"/>
  <c r="C1180" i="1"/>
  <c r="G356" i="1"/>
  <c r="H356" i="1"/>
  <c r="D418" i="4"/>
  <c r="F360" i="4"/>
  <c r="C355" i="1"/>
  <c r="I23" i="3"/>
  <c r="D1074" i="1"/>
  <c r="G1074" i="1" s="1"/>
  <c r="E6" i="5"/>
  <c r="G1093" i="1"/>
  <c r="H1093" i="1"/>
  <c r="D422" i="4"/>
  <c r="F6" i="4"/>
  <c r="H17" i="3"/>
  <c r="C2" i="1"/>
  <c r="G299" i="9"/>
  <c r="C1011" i="1"/>
  <c r="F176" i="5" l="1"/>
  <c r="H1074" i="1"/>
  <c r="E347" i="9"/>
  <c r="H1537" i="1"/>
  <c r="G1537" i="1"/>
  <c r="G1538" i="1"/>
  <c r="H1538" i="1"/>
  <c r="E345" i="9"/>
  <c r="I10" i="3" s="1"/>
  <c r="B346" i="9"/>
  <c r="G1622" i="1"/>
  <c r="H11" i="3"/>
  <c r="N3" i="9" s="1"/>
  <c r="E342" i="9"/>
  <c r="H20" i="9"/>
  <c r="E425" i="4"/>
  <c r="D420" i="1" s="1"/>
  <c r="D418" i="1"/>
  <c r="G2" i="1"/>
  <c r="H2" i="1"/>
  <c r="D643" i="4"/>
  <c r="F422" i="4"/>
  <c r="C417" i="1"/>
  <c r="H299" i="9"/>
  <c r="E299" i="9" s="1"/>
  <c r="D1011" i="1"/>
  <c r="H8" i="3" s="1"/>
  <c r="G1180" i="1"/>
  <c r="H1180" i="1"/>
  <c r="E645" i="4"/>
  <c r="D637" i="1"/>
  <c r="G424" i="1"/>
  <c r="H424" i="1"/>
  <c r="F639" i="4"/>
  <c r="C633" i="1"/>
  <c r="F417" i="4"/>
  <c r="C412" i="1"/>
  <c r="G148" i="1"/>
  <c r="H148" i="1"/>
  <c r="F6" i="5"/>
  <c r="G306" i="9"/>
  <c r="E306" i="9" s="1"/>
  <c r="B306" i="9" s="1"/>
  <c r="F300" i="4"/>
  <c r="C296" i="1"/>
  <c r="G355" i="1"/>
  <c r="H355" i="1"/>
  <c r="F418" i="4"/>
  <c r="C413" i="1"/>
  <c r="E646" i="4"/>
  <c r="D638" i="1"/>
  <c r="K3" i="9"/>
  <c r="I9" i="3"/>
  <c r="F640" i="4"/>
  <c r="C634" i="1"/>
  <c r="G303" i="1"/>
  <c r="H303" i="1"/>
  <c r="D301" i="4"/>
  <c r="F299" i="4"/>
  <c r="D423" i="4"/>
  <c r="C295" i="1"/>
  <c r="G1011" i="1" l="1"/>
  <c r="I11" i="3"/>
  <c r="M3" i="9"/>
  <c r="B299" i="9"/>
  <c r="G295" i="1"/>
  <c r="H295" i="1"/>
  <c r="G634" i="1"/>
  <c r="H634" i="1"/>
  <c r="G413" i="1"/>
  <c r="H413" i="1"/>
  <c r="E649" i="4"/>
  <c r="D639" i="1"/>
  <c r="F643" i="4"/>
  <c r="C637" i="1"/>
  <c r="D644" i="4"/>
  <c r="D425" i="4"/>
  <c r="F423" i="4"/>
  <c r="C418" i="1"/>
  <c r="G20" i="9"/>
  <c r="E20" i="9" s="1"/>
  <c r="B20" i="9" s="1"/>
  <c r="F301" i="4"/>
  <c r="C297" i="1"/>
  <c r="E650" i="4"/>
  <c r="D640" i="1"/>
  <c r="G296" i="1"/>
  <c r="H296" i="1"/>
  <c r="G412" i="1"/>
  <c r="H412" i="1"/>
  <c r="G633" i="1"/>
  <c r="H633" i="1"/>
  <c r="G417" i="1"/>
  <c r="H417" i="1"/>
  <c r="D424" i="4"/>
  <c r="H1011" i="1"/>
  <c r="G297" i="1" l="1"/>
  <c r="H297" i="1"/>
  <c r="D646" i="4"/>
  <c r="F644" i="4"/>
  <c r="C638" i="1"/>
  <c r="F424" i="4"/>
  <c r="C419" i="1"/>
  <c r="I20" i="3"/>
  <c r="D644" i="1"/>
  <c r="G418" i="1"/>
  <c r="H418" i="1"/>
  <c r="F425" i="4"/>
  <c r="C420" i="1"/>
  <c r="G637" i="1"/>
  <c r="H637" i="1"/>
  <c r="D645" i="4"/>
  <c r="I19" i="3"/>
  <c r="D643" i="1"/>
  <c r="H334" i="9"/>
  <c r="G334" i="9"/>
  <c r="G420" i="1" l="1"/>
  <c r="H420" i="1"/>
  <c r="E334" i="9"/>
  <c r="D649" i="4"/>
  <c r="F645" i="4"/>
  <c r="C639" i="1"/>
  <c r="G419" i="1"/>
  <c r="H419" i="1"/>
  <c r="G638" i="1"/>
  <c r="H638" i="1"/>
  <c r="D650" i="4"/>
  <c r="F646" i="4"/>
  <c r="C640" i="1"/>
  <c r="G640" i="1" l="1"/>
  <c r="H640" i="1"/>
  <c r="F650" i="4"/>
  <c r="H20" i="3"/>
  <c r="C644" i="1"/>
  <c r="G639" i="1"/>
  <c r="H639" i="1"/>
  <c r="F649" i="4"/>
  <c r="H19" i="3"/>
  <c r="C643" i="1"/>
  <c r="G297" i="9"/>
  <c r="E297" i="9" s="1"/>
  <c r="B297" i="9" s="1"/>
  <c r="B334" i="9"/>
  <c r="E298" i="9"/>
  <c r="I8" i="3" s="1"/>
  <c r="H7" i="3" l="1"/>
  <c r="J3" i="9" s="1"/>
  <c r="G643" i="1"/>
  <c r="H643" i="1"/>
  <c r="G644" i="1"/>
  <c r="H644" i="1"/>
  <c r="G295" i="9" l="1"/>
  <c r="H295" i="9"/>
  <c r="L293" i="9"/>
  <c r="F293" i="9" s="1"/>
  <c r="G18" i="9"/>
  <c r="H18" i="9"/>
  <c r="H22" i="9"/>
  <c r="I5" i="9"/>
  <c r="J6" i="9"/>
  <c r="K7" i="9"/>
  <c r="I9" i="9"/>
  <c r="J10" i="9"/>
  <c r="K11" i="9"/>
  <c r="I13" i="9"/>
  <c r="G15" i="9"/>
  <c r="H16" i="9"/>
  <c r="H17" i="9"/>
  <c r="G22" i="9"/>
  <c r="I6" i="9"/>
  <c r="J7" i="9"/>
  <c r="K8" i="9"/>
  <c r="J11" i="9"/>
  <c r="K12" i="9"/>
  <c r="H15" i="9"/>
  <c r="G16" i="9"/>
  <c r="G17" i="9"/>
  <c r="H21" i="9"/>
  <c r="K5" i="9"/>
  <c r="I7" i="9"/>
  <c r="J8" i="9"/>
  <c r="K9" i="9"/>
  <c r="I11" i="9"/>
  <c r="J12" i="9"/>
  <c r="K13" i="9"/>
  <c r="L15" i="9"/>
  <c r="M16" i="9"/>
  <c r="J17" i="9"/>
  <c r="G21" i="9"/>
  <c r="J5" i="9"/>
  <c r="K6" i="9"/>
  <c r="I8" i="9"/>
  <c r="J9" i="9"/>
  <c r="K10" i="9"/>
  <c r="I12" i="9"/>
  <c r="J13" i="9"/>
  <c r="M15" i="9"/>
  <c r="L16" i="9"/>
  <c r="I17" i="9"/>
  <c r="F16" i="9" l="1"/>
  <c r="E8" i="9"/>
  <c r="B8" i="9" s="1"/>
  <c r="F15" i="9"/>
  <c r="E7" i="9"/>
  <c r="B7" i="9" s="1"/>
  <c r="E16" i="9"/>
  <c r="E6" i="9"/>
  <c r="B6" i="9" s="1"/>
  <c r="E15" i="9"/>
  <c r="B15" i="9" s="1"/>
  <c r="E18" i="9"/>
  <c r="B18" i="9" s="1"/>
  <c r="E9" i="9"/>
  <c r="B9" i="9" s="1"/>
  <c r="E12" i="9"/>
  <c r="B12" i="9" s="1"/>
  <c r="E21" i="9"/>
  <c r="B21" i="9" s="1"/>
  <c r="E11" i="9"/>
  <c r="B11" i="9" s="1"/>
  <c r="E17" i="9"/>
  <c r="B17" i="9" s="1"/>
  <c r="E22" i="9"/>
  <c r="B22" i="9" s="1"/>
  <c r="E13" i="9"/>
  <c r="B13" i="9" s="1"/>
  <c r="E10" i="9"/>
  <c r="B10" i="9" s="1"/>
  <c r="E5" i="9"/>
  <c r="B293" i="9"/>
  <c r="F23" i="9"/>
  <c r="E295" i="9"/>
  <c r="F14" i="9" l="1"/>
  <c r="F3" i="9" s="1"/>
  <c r="B16" i="9"/>
  <c r="B295" i="9"/>
  <c r="E23" i="9"/>
  <c r="I7" i="3" s="1"/>
  <c r="E14" i="9"/>
  <c r="I13" i="3" s="1"/>
  <c r="B5" i="9"/>
  <c r="E4" i="9"/>
  <c r="E3" i="9" l="1"/>
</calcChain>
</file>

<file path=xl/sharedStrings.xml><?xml version="1.0" encoding="utf-8"?>
<sst xmlns="http://schemas.openxmlformats.org/spreadsheetml/2006/main" count="4733" uniqueCount="3657">
  <si>
    <t>Obveznik:</t>
  </si>
  <si>
    <t>33232 - GRAD MURSKO SREDIŠĆE</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</si>
  <si>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</si>
  <si>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</si>
  <si>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</si>
  <si>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</si>
  <si>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</si>
  <si>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</si>
  <si>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</si>
  <si>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</si>
  <si>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</si>
  <si>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</si>
  <si>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</si>
  <si>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</si>
  <si>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</si>
  <si>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</si>
  <si>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</si>
  <si>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</si>
  <si>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</si>
  <si>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</si>
  <si>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</si>
  <si>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</si>
  <si>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</si>
  <si>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</si>
  <si>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</si>
  <si>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</si>
  <si>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</si>
  <si>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</si>
  <si>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</si>
  <si>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</si>
  <si>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</si>
  <si>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</si>
  <si>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</si>
  <si>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</si>
  <si>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</si>
  <si>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</si>
  <si>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</si>
  <si>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</si>
  <si>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</si>
  <si>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</si>
  <si>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</si>
  <si>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</si>
  <si>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</si>
  <si>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</si>
  <si>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</si>
  <si>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</si>
  <si>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</si>
  <si>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</si>
  <si>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</si>
  <si>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</si>
  <si>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</si>
  <si>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</si>
  <si>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</si>
  <si>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</si>
  <si>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</si>
  <si>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</si>
  <si>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</si>
  <si>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</si>
  <si>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</si>
  <si>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</si>
  <si>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</si>
  <si>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</si>
  <si>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</si>
  <si>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</si>
  <si>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</si>
  <si>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</si>
  <si>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</si>
  <si>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</si>
  <si>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</si>
  <si>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</si>
  <si>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</si>
  <si>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</si>
  <si>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</si>
  <si>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</si>
  <si>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</si>
  <si>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</si>
  <si>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</si>
  <si>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</si>
  <si>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</si>
  <si>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</si>
  <si>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</si>
  <si>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</si>
  <si>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</si>
  <si>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</si>
  <si>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</si>
  <si>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</si>
  <si>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</si>
  <si>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</si>
  <si>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</si>
  <si>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</si>
  <si>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</si>
  <si>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</si>
  <si>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</si>
  <si>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</si>
  <si>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</si>
  <si>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</si>
  <si>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</si>
  <si>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</si>
  <si>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</si>
  <si>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</si>
  <si>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</si>
  <si>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</si>
  <si>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</si>
  <si>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</si>
  <si>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</si>
  <si>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</si>
  <si>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</si>
  <si>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</si>
  <si>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</si>
  <si>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</si>
  <si>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</si>
  <si>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</si>
  <si>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</si>
  <si>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</si>
  <si>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</si>
  <si>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</si>
  <si>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</si>
  <si>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</si>
  <si>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</si>
  <si>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</si>
  <si>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</si>
  <si>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</si>
  <si>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</si>
  <si>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</si>
  <si>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</si>
  <si>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</si>
  <si>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</si>
  <si>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</si>
  <si>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</si>
  <si>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</si>
  <si>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</si>
  <si>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</si>
  <si>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</si>
  <si>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</si>
  <si>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</si>
  <si>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</si>
  <si>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</si>
  <si>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</si>
  <si>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</si>
  <si>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</si>
  <si>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</si>
  <si>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</si>
  <si>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</si>
  <si>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</si>
  <si>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</si>
  <si>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</si>
  <si>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</si>
  <si>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</si>
  <si>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</si>
  <si>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</si>
  <si>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</si>
  <si>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</si>
  <si>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</si>
  <si>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</si>
  <si>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</si>
  <si>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</si>
  <si>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</si>
  <si>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</si>
  <si>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</si>
  <si>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</si>
  <si>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</si>
  <si>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</si>
  <si>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</si>
  <si>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</si>
  <si>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</si>
  <si>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</si>
  <si>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</si>
  <si>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</si>
  <si>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</si>
  <si>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</si>
  <si>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</si>
  <si>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</si>
  <si>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</si>
  <si>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</si>
  <si>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</si>
  <si>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</si>
  <si>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</si>
  <si>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</si>
  <si>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</si>
  <si>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</si>
  <si>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</si>
  <si>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</si>
  <si>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</si>
  <si>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</si>
  <si>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</si>
  <si>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</si>
  <si>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</si>
  <si>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</si>
  <si>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</si>
  <si>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</si>
  <si>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</si>
  <si>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</si>
  <si>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</si>
  <si>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</si>
  <si>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</si>
  <si>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</si>
  <si>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</si>
  <si>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</si>
  <si>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</si>
  <si>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</si>
  <si>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</si>
  <si>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</si>
  <si>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</si>
  <si>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</si>
  <si>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</si>
  <si>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</si>
  <si>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</si>
  <si>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</si>
  <si>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</si>
  <si>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</si>
  <si>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</si>
  <si>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</si>
  <si>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</si>
  <si>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</si>
  <si>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</si>
  <si>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</si>
  <si>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</si>
  <si>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</si>
  <si>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</si>
  <si>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</si>
  <si>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</si>
  <si>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</si>
  <si>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</si>
  <si>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</si>
  <si>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</si>
  <si>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</si>
  <si>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</si>
  <si>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</si>
  <si>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</si>
  <si>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</si>
  <si>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</si>
  <si>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</si>
  <si>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</si>
  <si>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</si>
  <si>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</si>
  <si>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</si>
  <si>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</si>
  <si>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</si>
  <si>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</si>
  <si>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</si>
  <si>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</si>
  <si>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</si>
  <si>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</si>
  <si>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</si>
  <si>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</si>
  <si>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</si>
  <si>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</si>
  <si>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</si>
  <si>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</si>
  <si>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</si>
  <si>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</si>
  <si>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</si>
  <si>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</si>
  <si>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</si>
  <si>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</si>
  <si>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</si>
  <si>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</si>
  <si>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</si>
  <si>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</si>
  <si>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</si>
  <si>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</si>
  <si>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</si>
  <si>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</si>
  <si>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</si>
  <si>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</si>
  <si>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</si>
  <si>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</si>
  <si>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</si>
  <si>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</si>
  <si>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</si>
  <si>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</si>
  <si>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</si>
  <si>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</si>
  <si>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</si>
  <si>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</si>
  <si>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</si>
  <si>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</si>
  <si>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</si>
  <si>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</si>
  <si>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</si>
  <si>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</si>
  <si>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</si>
  <si>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</si>
  <si>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</si>
  <si>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</si>
  <si>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</si>
  <si>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</si>
  <si>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</si>
  <si>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</si>
  <si>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</si>
  <si>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</si>
  <si>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</si>
  <si>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</si>
  <si>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</si>
  <si>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</si>
  <si>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</si>
  <si>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</si>
  <si>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</si>
  <si>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</si>
  <si>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</si>
  <si>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</si>
  <si>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</si>
  <si>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</si>
  <si>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</si>
  <si>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</si>
  <si>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</si>
  <si>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</si>
  <si>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</si>
  <si>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</si>
  <si>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</si>
  <si>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</si>
  <si>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</si>
  <si>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</si>
  <si>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</si>
  <si>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</si>
  <si>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</si>
  <si>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</si>
  <si>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</si>
  <si>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</si>
  <si>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</si>
  <si>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</si>
  <si>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</si>
  <si>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</si>
  <si>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</si>
  <si>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</si>
  <si>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</si>
  <si>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</si>
  <si>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</si>
  <si>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</si>
  <si>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</si>
  <si>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</si>
  <si>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</si>
  <si>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</si>
  <si>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</si>
  <si>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</si>
  <si>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</si>
  <si>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</si>
  <si>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</si>
  <si>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</si>
  <si>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</si>
  <si>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</si>
  <si>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</si>
  <si>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</si>
  <si>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</si>
  <si>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</si>
  <si>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</si>
  <si>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</si>
  <si>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</si>
  <si>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</si>
  <si>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</si>
  <si>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</si>
  <si>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</si>
  <si>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</si>
  <si>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</si>
  <si>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</si>
  <si>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</si>
  <si>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</si>
  <si>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</si>
  <si>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</si>
  <si>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</si>
  <si>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</si>
  <si>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</si>
  <si>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</si>
  <si>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</si>
  <si>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</si>
  <si>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</si>
  <si>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</si>
  <si>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</si>
  <si>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</si>
  <si>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</si>
  <si>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</si>
  <si>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</si>
  <si>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</si>
  <si>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</si>
  <si>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</si>
  <si>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</si>
  <si>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</si>
  <si>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</si>
  <si>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</si>
  <si>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</si>
  <si>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</si>
  <si>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</si>
  <si>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</si>
  <si>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</si>
  <si>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</si>
  <si>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</si>
  <si>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</si>
  <si>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</si>
  <si>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</si>
  <si>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</si>
  <si>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</si>
  <si>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</si>
  <si>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</si>
  <si>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</si>
  <si>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</si>
  <si>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</si>
  <si>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</si>
  <si>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</si>
  <si>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</si>
  <si>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</si>
  <si>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</si>
  <si>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</si>
  <si>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</si>
  <si>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</si>
  <si>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</si>
  <si>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</si>
  <si>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</si>
  <si>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</si>
  <si>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</si>
  <si>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</si>
  <si>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</si>
  <si>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</si>
  <si>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</si>
  <si>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</si>
  <si>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</si>
  <si>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</si>
  <si>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</si>
  <si>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</si>
  <si>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</si>
  <si>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</si>
  <si>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</si>
  <si>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</si>
  <si>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</si>
  <si>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</si>
  <si>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</si>
  <si>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</si>
  <si>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</si>
  <si>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</si>
  <si>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</si>
  <si>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</si>
  <si>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</si>
  <si>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</si>
  <si>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</si>
  <si>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</si>
  <si>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</si>
  <si>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</si>
  <si>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</si>
  <si>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</si>
  <si>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</si>
  <si>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</si>
  <si>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</si>
  <si>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</si>
  <si>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</si>
  <si>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</si>
  <si>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</si>
  <si>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</si>
  <si>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</si>
  <si>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</si>
  <si>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</si>
  <si>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</si>
  <si>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</si>
  <si>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</si>
  <si>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</si>
  <si>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</si>
  <si>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</si>
  <si>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</si>
  <si>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</si>
  <si>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</si>
  <si>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</si>
  <si>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</si>
  <si>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</si>
  <si>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</si>
  <si>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</si>
  <si>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</si>
  <si>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</si>
  <si>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</si>
  <si>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</si>
  <si>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</si>
  <si>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</si>
  <si>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</si>
  <si>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</si>
  <si>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</si>
  <si>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</si>
  <si>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</si>
  <si>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</si>
  <si>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</si>
  <si>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</si>
  <si>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</si>
  <si>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</si>
  <si>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</si>
  <si>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</si>
  <si>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</si>
  <si>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</si>
  <si>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</si>
  <si>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</si>
  <si>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</si>
  <si>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</si>
  <si>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</si>
  <si>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</si>
  <si>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</si>
  <si>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</si>
  <si>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</si>
  <si>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</si>
  <si>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</si>
  <si>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</si>
  <si>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</si>
  <si>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</si>
  <si>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</si>
  <si>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</si>
  <si>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</si>
  <si>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</si>
  <si>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</si>
  <si>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</si>
  <si>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</si>
  <si>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</si>
  <si>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</si>
  <si>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</si>
  <si>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</si>
  <si>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</si>
  <si>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</si>
  <si>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</si>
  <si>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</si>
  <si>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</si>
  <si>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</si>
  <si>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</si>
  <si>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</si>
  <si>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</si>
  <si>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</si>
  <si>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</si>
  <si>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</si>
  <si>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</si>
  <si>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</si>
  <si>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</si>
  <si>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</si>
  <si>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</si>
  <si>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</si>
  <si>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</si>
  <si>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</si>
  <si>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</si>
  <si>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</si>
  <si>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</si>
  <si>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</si>
  <si>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</si>
  <si>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</si>
  <si>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</si>
  <si>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</si>
  <si>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</si>
  <si>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</si>
  <si>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</si>
  <si>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</si>
  <si>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</si>
  <si>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</si>
  <si>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</si>
  <si>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</si>
  <si>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</si>
  <si>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</si>
  <si>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</si>
  <si>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</si>
  <si>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</si>
  <si>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</si>
  <si>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</si>
  <si>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</si>
  <si>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</si>
  <si>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</si>
  <si>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</si>
  <si>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</si>
  <si>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</si>
  <si>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</si>
  <si>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</si>
  <si>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</si>
  <si>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</si>
  <si>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</si>
  <si>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</si>
  <si>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</si>
  <si>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</si>
  <si>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</si>
  <si>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</si>
  <si>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</si>
  <si>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</si>
  <si>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</si>
  <si>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</si>
  <si>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</si>
  <si>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</si>
  <si>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</si>
  <si>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</si>
  <si>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</si>
  <si>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</si>
  <si>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</si>
  <si>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</si>
  <si>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</si>
  <si>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</si>
  <si>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</si>
  <si>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</si>
  <si>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</si>
  <si>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</si>
  <si>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</si>
  <si>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</si>
  <si>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</si>
  <si>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</si>
  <si>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</si>
  <si>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</si>
  <si>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</si>
  <si>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</si>
  <si>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</si>
  <si>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</si>
  <si>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</si>
  <si>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</si>
  <si>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</si>
  <si>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</si>
  <si>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</si>
  <si>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</si>
  <si>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</si>
  <si>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</si>
  <si>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</si>
  <si>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</si>
  <si>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</si>
  <si>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</si>
  <si>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</si>
  <si>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</si>
  <si>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</si>
  <si>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</si>
  <si>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</si>
  <si>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</si>
  <si>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</si>
  <si>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</si>
  <si>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</si>
  <si>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</si>
  <si>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</si>
  <si>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</si>
  <si>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</si>
  <si>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</si>
  <si>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</si>
  <si>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</si>
  <si>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</si>
  <si>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</si>
  <si>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</si>
  <si>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</si>
  <si>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</si>
  <si>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</si>
  <si>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</si>
  <si>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</si>
  <si>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</si>
  <si>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</si>
  <si>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</si>
  <si>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</si>
  <si>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</si>
  <si>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</si>
  <si>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</si>
  <si>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</si>
  <si>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</si>
  <si>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</si>
  <si>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</si>
  <si>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</si>
  <si>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</si>
  <si>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</si>
  <si>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</si>
  <si>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</si>
  <si>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</si>
  <si>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</si>
  <si>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</si>
  <si>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</si>
  <si>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</si>
  <si>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</si>
  <si>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</si>
  <si>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</si>
  <si>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</si>
  <si>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</si>
  <si>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</si>
  <si>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</si>
  <si>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</si>
  <si>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</si>
  <si>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</si>
  <si>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</si>
  <si>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</si>
  <si>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</si>
  <si>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</si>
  <si>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</si>
  <si>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</si>
  <si>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</si>
  <si>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</si>
  <si>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</si>
  <si>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</si>
  <si>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</si>
  <si>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</si>
  <si>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</si>
  <si>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</si>
  <si>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</si>
  <si>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</si>
  <si>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</si>
  <si>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</si>
  <si>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</si>
  <si>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</si>
  <si>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</si>
  <si>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</si>
  <si>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</si>
  <si>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</si>
  <si>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</si>
  <si>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</si>
  <si>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</si>
  <si>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</si>
  <si>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</si>
  <si>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</si>
  <si>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</si>
  <si>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</si>
  <si>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</si>
  <si>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</si>
  <si>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</si>
  <si>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</si>
  <si>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</si>
  <si>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</si>
  <si>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</si>
  <si>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</si>
  <si>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</si>
  <si>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</si>
  <si>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</si>
  <si>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</si>
  <si>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</si>
  <si>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</si>
  <si>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</si>
  <si>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</si>
  <si>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</si>
  <si>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</si>
  <si>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</si>
  <si>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</si>
  <si>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</si>
  <si>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</si>
  <si>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</si>
  <si>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</si>
  <si>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</si>
  <si>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</si>
  <si>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</si>
  <si>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</si>
  <si>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</si>
  <si>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</si>
  <si>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</si>
  <si>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</si>
  <si>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</si>
  <si>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</si>
  <si>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</si>
  <si>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</si>
  <si>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</si>
  <si>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</si>
  <si>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</si>
  <si>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</si>
  <si>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</si>
  <si>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</si>
  <si>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</si>
  <si>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</si>
  <si>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</si>
  <si>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</si>
  <si>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</si>
  <si>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</si>
  <si>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</si>
  <si>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</si>
  <si>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</si>
  <si>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</si>
  <si>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</si>
  <si>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</si>
  <si>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</si>
  <si>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</si>
  <si>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</si>
  <si>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</si>
  <si>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</si>
  <si>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</si>
  <si>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</si>
  <si>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</si>
  <si>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</si>
  <si>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</si>
  <si>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</si>
  <si>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</si>
  <si>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</si>
  <si>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</si>
  <si>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</si>
  <si>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</si>
  <si>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</si>
  <si>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</si>
  <si>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</si>
  <si>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</si>
  <si>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</si>
  <si>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</si>
  <si>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</si>
  <si>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</si>
  <si>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</si>
  <si>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</si>
  <si>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</si>
  <si>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</si>
  <si>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</si>
  <si>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</si>
  <si>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</si>
  <si>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</si>
  <si>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</si>
  <si>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</si>
  <si>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</si>
  <si>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</si>
  <si>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</si>
  <si>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</si>
  <si>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</si>
  <si>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</si>
  <si>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</si>
  <si>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</si>
  <si>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</si>
  <si>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</si>
  <si>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</si>
  <si>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</si>
  <si>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</si>
  <si>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</si>
  <si>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</si>
  <si>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</si>
  <si>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</si>
  <si>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</si>
  <si>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</si>
  <si>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</si>
  <si>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</si>
  <si>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</si>
  <si>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</si>
  <si>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</si>
  <si>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</si>
  <si>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</si>
  <si>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</si>
  <si>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</si>
  <si>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</si>
  <si>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</si>
  <si>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</si>
  <si>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</si>
  <si>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</si>
  <si>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</si>
  <si>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</si>
  <si>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</si>
  <si>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</si>
  <si>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</si>
  <si>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</si>
  <si>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</si>
  <si>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</si>
  <si>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</si>
  <si>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</si>
  <si>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</si>
  <si>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</si>
  <si>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</si>
  <si>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</si>
  <si>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</si>
  <si>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</si>
  <si>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</si>
  <si>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</si>
  <si>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</si>
  <si>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</si>
  <si>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</si>
  <si>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</si>
  <si>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</si>
  <si>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</si>
  <si>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</si>
  <si>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</si>
  <si>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</si>
  <si>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</si>
  <si>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</si>
  <si>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</si>
  <si>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</si>
  <si>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</si>
  <si>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</si>
  <si>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</si>
  <si>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</si>
  <si>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</si>
  <si>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</si>
  <si>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</si>
  <si>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</si>
  <si>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</si>
  <si>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</si>
  <si>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</si>
  <si>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</si>
  <si>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</si>
  <si>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</si>
  <si>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</si>
  <si>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</si>
  <si>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</si>
  <si>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</si>
  <si>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</si>
  <si>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</si>
  <si>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</si>
  <si>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</si>
  <si>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</si>
  <si>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</si>
  <si>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</si>
  <si>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</si>
  <si>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</si>
  <si>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</si>
  <si>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</si>
  <si>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</si>
  <si>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</si>
  <si>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</si>
  <si>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</si>
  <si>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</si>
  <si>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</si>
  <si>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</si>
  <si>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</si>
  <si>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</si>
  <si>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</si>
  <si>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</si>
  <si>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</si>
  <si>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</si>
  <si>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</si>
  <si>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</si>
  <si>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</si>
  <si>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</si>
  <si>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</si>
  <si>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</si>
  <si>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</si>
  <si>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</si>
  <si>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</si>
  <si>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</si>
  <si>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</si>
  <si>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</si>
  <si>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</si>
  <si>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</si>
  <si>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</si>
  <si>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</si>
  <si>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</si>
  <si>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</si>
  <si>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</si>
  <si>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</si>
  <si>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</si>
  <si>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</si>
  <si>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</si>
  <si>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</si>
  <si>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</si>
  <si>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</si>
  <si>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</si>
  <si>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</si>
  <si>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</si>
  <si>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</si>
  <si>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</si>
  <si>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</si>
  <si>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</si>
  <si>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</si>
  <si>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</si>
  <si>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</si>
  <si>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</si>
  <si>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</si>
  <si>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</si>
  <si>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</si>
  <si>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</si>
  <si>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</si>
  <si>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</si>
  <si>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</si>
  <si>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</si>
  <si>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</si>
  <si>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</si>
  <si>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</si>
  <si>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</si>
  <si>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</si>
  <si>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</si>
  <si>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</si>
  <si>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</si>
  <si>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</si>
  <si>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</si>
  <si>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</si>
  <si>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</si>
  <si>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</si>
  <si>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</si>
  <si>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</si>
  <si>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</si>
  <si>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</si>
  <si>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</si>
  <si>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</si>
  <si>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</si>
  <si>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</si>
  <si>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</si>
  <si>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</si>
  <si>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</si>
  <si>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</si>
  <si>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</si>
  <si>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</si>
  <si>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</si>
  <si>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</si>
  <si>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</si>
  <si>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</si>
  <si>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</si>
  <si>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</si>
  <si>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</si>
  <si>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</si>
  <si>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</si>
  <si>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</si>
  <si>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</si>
  <si>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</si>
  <si>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</si>
  <si>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</si>
  <si>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</si>
  <si>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</si>
  <si>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</si>
  <si>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</si>
  <si>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</si>
  <si>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</si>
  <si>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</si>
  <si>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</si>
  <si>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</si>
  <si>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</si>
  <si>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</si>
  <si>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</si>
  <si>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</si>
  <si>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</si>
  <si>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</si>
  <si>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</si>
  <si>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</si>
  <si>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</si>
  <si>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</si>
  <si>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</si>
  <si>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</si>
  <si>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</si>
  <si>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</si>
  <si>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</si>
  <si>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</si>
  <si>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</si>
  <si>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</si>
  <si>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</si>
  <si>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</si>
  <si>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</si>
  <si>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</si>
  <si>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</si>
  <si>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</si>
  <si>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</si>
  <si>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</si>
  <si>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</si>
  <si>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</si>
  <si>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</si>
  <si>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</si>
  <si>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</si>
  <si>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</si>
  <si>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</si>
  <si>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</si>
  <si>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</si>
  <si>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</si>
  <si>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</si>
  <si>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</si>
  <si>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</si>
  <si>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</si>
  <si>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</si>
  <si>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</si>
  <si>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</si>
  <si>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</si>
  <si>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</si>
  <si>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</si>
  <si>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</si>
  <si>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</si>
  <si>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</si>
  <si>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</si>
  <si>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</si>
  <si>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</si>
  <si>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</si>
  <si>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</si>
  <si>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</si>
  <si>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</si>
  <si>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</si>
  <si>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</si>
  <si>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</si>
  <si>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</si>
  <si>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</si>
  <si>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</si>
  <si>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</si>
  <si>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</si>
  <si>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</si>
  <si>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</si>
  <si>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</si>
  <si>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</si>
  <si>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</si>
  <si>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</si>
  <si>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</si>
  <si>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</si>
  <si>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</si>
  <si>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</si>
  <si>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</si>
  <si>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</si>
  <si>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</si>
  <si>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</si>
  <si>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</si>
  <si>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</si>
  <si>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</si>
  <si>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</si>
  <si>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</si>
  <si>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</si>
  <si>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</si>
  <si>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</si>
  <si>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</si>
  <si>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</si>
  <si>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</si>
  <si>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</si>
  <si>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</si>
  <si>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</si>
  <si>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</si>
  <si>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</si>
  <si>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</si>
  <si>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</si>
  <si>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</si>
  <si>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</si>
  <si>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</si>
  <si>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</si>
  <si>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</si>
  <si>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</si>
  <si>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</si>
  <si>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</si>
  <si>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</si>
  <si>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</si>
  <si>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</si>
  <si>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</si>
  <si>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</si>
  <si>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</si>
  <si>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</si>
  <si>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</si>
  <si>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</si>
  <si>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</si>
  <si>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</si>
  <si>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</si>
  <si>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</si>
  <si>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</si>
  <si>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</si>
  <si>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</si>
  <si>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</si>
  <si>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</si>
  <si>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</si>
  <si>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</si>
  <si>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</si>
  <si>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</si>
  <si>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</si>
  <si>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</si>
  <si>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</si>
  <si>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</si>
  <si>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</si>
  <si>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</si>
  <si>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</si>
  <si>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</si>
  <si>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</si>
  <si>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</si>
  <si>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</si>
  <si>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</si>
  <si>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</si>
  <si>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</si>
  <si>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</si>
  <si>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</si>
  <si>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</si>
  <si>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</si>
  <si>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</si>
  <si>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</si>
  <si>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</si>
  <si>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</si>
  <si>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</si>
  <si>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</si>
  <si>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</si>
  <si>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</si>
  <si>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</si>
  <si>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</si>
  <si>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</si>
  <si>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</si>
  <si>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</si>
  <si>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</si>
  <si>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</si>
  <si>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</si>
  <si>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</si>
  <si>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</si>
  <si>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</si>
  <si>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</si>
  <si>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</si>
  <si>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</si>
  <si>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</si>
  <si>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</si>
  <si>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</si>
  <si>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</si>
  <si>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</si>
  <si>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</si>
  <si>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</si>
  <si>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</si>
  <si>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</si>
  <si>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</si>
  <si>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</si>
  <si>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</si>
  <si>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</si>
  <si>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</si>
  <si>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</si>
  <si>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</si>
  <si>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</si>
  <si>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</si>
  <si>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</si>
  <si>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</si>
  <si>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</si>
  <si>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</si>
  <si>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</si>
  <si>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</si>
  <si>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</si>
  <si>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</si>
  <si>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</si>
  <si>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</si>
  <si>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</si>
  <si>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</si>
  <si>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</si>
  <si>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</si>
  <si>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</si>
  <si>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</si>
  <si>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</si>
  <si>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</si>
  <si>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</si>
  <si>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</si>
  <si>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</si>
  <si>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</si>
  <si>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</si>
  <si>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</si>
  <si>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</si>
  <si>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</si>
  <si>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</si>
  <si>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</si>
  <si>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</si>
  <si>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</si>
  <si>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</si>
  <si>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</si>
  <si>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</si>
  <si>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</si>
  <si>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</si>
  <si>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</si>
  <si>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</si>
  <si>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</si>
  <si>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</si>
  <si>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</si>
  <si>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</si>
  <si>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</si>
  <si>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</si>
  <si>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</si>
  <si>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</si>
  <si>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</si>
  <si>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</si>
  <si>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</si>
  <si>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</si>
  <si>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</si>
  <si>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</si>
  <si>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</si>
  <si>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</si>
  <si>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</si>
  <si>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</si>
  <si>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</si>
  <si>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</si>
  <si>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</si>
  <si>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</si>
  <si>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</si>
  <si>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</si>
  <si>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</si>
  <si>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</si>
  <si>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</si>
  <si>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</si>
  <si>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</si>
  <si>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</si>
  <si>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</si>
  <si>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</si>
  <si>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</si>
  <si>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</si>
  <si>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</si>
  <si>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</si>
  <si>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</si>
  <si>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</si>
  <si>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</si>
  <si>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</si>
  <si>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</si>
  <si>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</si>
  <si>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</si>
  <si>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</si>
  <si>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</si>
  <si>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</si>
  <si>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</si>
  <si>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</si>
  <si>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</si>
  <si>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</si>
  <si>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</si>
  <si>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</si>
  <si>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</si>
  <si>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</si>
  <si>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</si>
  <si>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</si>
  <si>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</si>
  <si>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</si>
  <si>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</si>
  <si>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</si>
  <si>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</si>
  <si>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</si>
  <si>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</si>
  <si>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</si>
  <si>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</si>
  <si>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</si>
  <si>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</si>
  <si>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</si>
  <si>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</si>
  <si>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</si>
  <si>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</si>
  <si>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</si>
  <si>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</si>
  <si>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</si>
  <si>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</si>
  <si>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</si>
  <si>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</si>
  <si>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</si>
  <si>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</si>
  <si>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</si>
  <si>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</si>
  <si>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</si>
  <si>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</si>
  <si>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</si>
  <si>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</si>
  <si>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</si>
  <si>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</si>
  <si>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</si>
  <si>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</si>
  <si>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</si>
  <si>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</si>
  <si>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</si>
  <si>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</si>
  <si>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</si>
  <si>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</si>
  <si>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</si>
  <si>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</si>
  <si>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</si>
  <si>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</si>
  <si>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</si>
  <si>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</si>
  <si>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</si>
  <si>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</si>
  <si>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</si>
  <si>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</si>
  <si>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</si>
  <si>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</si>
  <si>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</si>
  <si>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</si>
  <si>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</si>
  <si>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</si>
  <si>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</si>
  <si>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</si>
  <si>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</si>
  <si>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</si>
  <si>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</si>
  <si>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</si>
  <si>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</si>
  <si>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</si>
  <si>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</si>
  <si>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</si>
  <si>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</si>
  <si>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</si>
  <si>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</si>
  <si>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</si>
  <si>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</si>
  <si>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</si>
  <si>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</si>
  <si>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</si>
  <si>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</si>
  <si>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</si>
  <si>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</si>
  <si>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</si>
  <si>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</si>
  <si>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</si>
  <si>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</si>
  <si>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</si>
  <si>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</si>
  <si>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</si>
  <si>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</si>
  <si>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</si>
  <si>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</si>
  <si>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</si>
  <si>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</si>
  <si>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</si>
  <si>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</si>
  <si>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</si>
  <si>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</si>
  <si>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</si>
  <si>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</si>
  <si>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</si>
  <si>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</si>
  <si>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</si>
  <si>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</si>
  <si>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</si>
  <si>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</si>
  <si>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</si>
  <si>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</si>
  <si>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</si>
  <si>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</si>
  <si>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</si>
  <si>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</si>
  <si>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</si>
  <si>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</si>
  <si>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</si>
  <si>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</si>
  <si>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</si>
  <si>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</si>
  <si>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</si>
  <si>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</si>
  <si>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</si>
  <si>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</si>
  <si>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</si>
  <si>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</si>
  <si>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</si>
  <si>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</si>
  <si>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</si>
  <si>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</si>
  <si>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</si>
  <si>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</si>
  <si>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</si>
  <si>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</si>
  <si>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</si>
  <si>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</si>
  <si>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</si>
  <si>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</si>
  <si>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</si>
  <si>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</si>
  <si>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</si>
  <si>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</si>
  <si>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</si>
  <si>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</si>
  <si>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</si>
  <si>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</si>
  <si>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</si>
  <si>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</si>
  <si>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</si>
  <si>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</si>
  <si>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</si>
  <si>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</si>
  <si>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</si>
  <si>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</si>
  <si>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</si>
  <si>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</si>
  <si>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</si>
  <si>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</si>
  <si>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</si>
  <si>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</si>
  <si>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</si>
  <si>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</si>
  <si>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</si>
  <si>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</si>
  <si>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</si>
  <si>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</si>
  <si>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</si>
  <si>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</si>
  <si>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</si>
  <si>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</si>
  <si>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</si>
  <si>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</si>
  <si>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</si>
  <si>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</si>
  <si>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</si>
  <si>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</si>
  <si>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</si>
  <si>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</si>
  <si>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</si>
  <si>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</si>
  <si>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</si>
  <si>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</si>
  <si>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</si>
  <si>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</si>
  <si>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</si>
  <si>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</si>
  <si>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</si>
  <si>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</si>
  <si>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</si>
  <si>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</si>
  <si>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</si>
  <si>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</si>
  <si>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</si>
  <si>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</si>
  <si>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</si>
  <si>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</si>
  <si>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</si>
  <si>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</si>
  <si>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</si>
  <si>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</si>
  <si>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</si>
  <si>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</si>
  <si>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</si>
  <si>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</si>
  <si>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</si>
  <si>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</si>
  <si>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</si>
  <si>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</si>
  <si>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</si>
  <si>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</si>
  <si>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</si>
  <si>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</si>
  <si>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</si>
  <si>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</si>
  <si>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</si>
  <si>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</si>
  <si>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</si>
  <si>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</si>
  <si>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</si>
  <si>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</si>
  <si>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</si>
  <si>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</si>
  <si>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</si>
  <si>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</si>
  <si>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</si>
  <si>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</si>
  <si>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</si>
  <si>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</si>
  <si>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</si>
  <si>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</si>
  <si>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</si>
  <si>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</si>
  <si>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</si>
  <si>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</si>
  <si>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</si>
  <si>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</si>
  <si>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</si>
  <si>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</si>
  <si>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</si>
  <si>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</si>
  <si>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</si>
  <si>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</si>
  <si>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</si>
  <si>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</si>
  <si>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</si>
  <si>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</si>
  <si>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</si>
  <si>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</si>
  <si>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</si>
  <si>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</si>
  <si>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</si>
  <si>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</si>
  <si>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</si>
  <si>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</si>
  <si>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</si>
  <si>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</si>
  <si>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</si>
  <si>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</si>
  <si>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</si>
  <si>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</si>
  <si>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</si>
  <si>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</si>
  <si>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</si>
  <si>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</si>
  <si>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</si>
  <si>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</si>
  <si>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</si>
  <si>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</si>
  <si>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</si>
  <si>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</si>
  <si>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</si>
  <si>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</si>
  <si>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</si>
  <si>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</si>
  <si>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</si>
  <si>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</si>
  <si>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</si>
  <si>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</si>
  <si>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</si>
  <si>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</si>
  <si>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</si>
  <si>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</si>
  <si>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</si>
  <si>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</si>
  <si>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</si>
  <si>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</si>
  <si>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</si>
  <si>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</si>
  <si>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</si>
  <si>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</si>
  <si>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</si>
  <si>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</si>
  <si>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</si>
  <si>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</si>
  <si>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</si>
  <si>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</si>
  <si>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</si>
  <si>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</si>
  <si>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</si>
  <si>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</si>
  <si>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</si>
  <si>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</si>
  <si>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</si>
  <si>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</si>
  <si>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</si>
  <si>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</si>
  <si>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</si>
  <si>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</si>
  <si>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</si>
  <si>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</si>
  <si>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</si>
  <si>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</si>
  <si>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</si>
  <si>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</si>
  <si>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</si>
  <si>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</si>
  <si>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</si>
  <si>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</si>
  <si>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</si>
  <si>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</si>
  <si>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</si>
  <si>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</si>
  <si>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</si>
  <si>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</si>
  <si>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</si>
  <si>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</si>
  <si>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</si>
  <si>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</si>
  <si>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</si>
  <si>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</si>
  <si>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</si>
  <si>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</si>
  <si>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</si>
  <si>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</si>
  <si>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</si>
  <si>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</si>
  <si>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</si>
  <si>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</si>
  <si>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</si>
  <si>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</si>
  <si>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</si>
  <si>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</si>
  <si>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</si>
  <si>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</si>
  <si>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</si>
  <si>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</si>
  <si>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</si>
  <si>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</si>
  <si>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</si>
  <si>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</si>
  <si>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</si>
  <si>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</si>
  <si>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</si>
  <si>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</si>
  <si>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</si>
  <si>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</si>
  <si>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</si>
  <si>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</si>
  <si>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</si>
  <si>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</si>
  <si>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</si>
  <si>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</si>
  <si>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</si>
  <si>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</si>
  <si>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</si>
  <si>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</si>
  <si>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</si>
  <si>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</si>
  <si>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</si>
  <si>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</si>
  <si>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</si>
  <si>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</si>
  <si>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</si>
  <si>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</si>
  <si>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</si>
  <si>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</si>
  <si>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</si>
  <si>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</si>
  <si>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</si>
  <si>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</si>
  <si>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</si>
  <si>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</si>
  <si>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</si>
  <si>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</si>
  <si>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</si>
  <si>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</si>
  <si>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</si>
  <si>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</si>
  <si>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</si>
  <si>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</si>
  <si>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</si>
  <si>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</si>
  <si>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</si>
  <si>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</si>
  <si>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</si>
  <si>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</si>
  <si>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</si>
  <si>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</si>
  <si>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</si>
  <si>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</si>
  <si>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</si>
  <si>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</si>
  <si>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</si>
  <si>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</si>
  <si>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</si>
  <si>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</si>
  <si>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</si>
  <si>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</si>
  <si>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</si>
  <si>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</si>
  <si>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</si>
  <si>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</si>
  <si>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</si>
  <si>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</si>
  <si>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</si>
  <si>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</si>
  <si>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</si>
  <si>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</si>
  <si>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</si>
  <si>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</si>
  <si>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</si>
  <si>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</si>
  <si>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</si>
  <si>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</si>
  <si>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</si>
  <si>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</si>
  <si>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</si>
  <si>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</si>
  <si>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</si>
  <si>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</si>
  <si>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</si>
  <si>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</si>
  <si>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</si>
  <si>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</si>
  <si>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</si>
  <si>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</si>
  <si>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</si>
  <si>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</si>
  <si>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</si>
  <si>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</si>
  <si>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</si>
  <si>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</si>
  <si>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</si>
  <si>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</si>
  <si>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</si>
  <si>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</si>
  <si>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</si>
  <si>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</si>
  <si>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</si>
  <si>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</si>
  <si>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</si>
  <si>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</si>
  <si>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</si>
  <si>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</si>
  <si>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</si>
  <si>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</si>
  <si>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</si>
  <si>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</si>
  <si>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</si>
  <si>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</si>
  <si>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</si>
  <si>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</si>
  <si>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</si>
  <si>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</si>
  <si>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</si>
  <si>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</si>
  <si>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</si>
  <si>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</si>
  <si>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</si>
  <si>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</si>
  <si>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</si>
  <si>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</si>
  <si>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</si>
  <si>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</si>
  <si>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</si>
  <si>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</si>
  <si>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</si>
  <si>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</si>
  <si>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</si>
  <si>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</si>
  <si>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</si>
  <si>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</si>
  <si>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</si>
  <si>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</si>
  <si>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</si>
  <si>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</si>
  <si>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</si>
  <si>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</si>
  <si>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</si>
  <si>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</si>
  <si>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</si>
  <si>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</si>
  <si>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</si>
  <si>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</si>
  <si>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</si>
  <si>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</si>
  <si>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</si>
  <si>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</si>
  <si>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</si>
  <si>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</si>
  <si>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</si>
  <si>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</si>
  <si>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</si>
  <si>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</si>
  <si>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</si>
  <si>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</si>
  <si>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</si>
  <si>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</si>
  <si>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</si>
  <si>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</si>
  <si>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</si>
  <si>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</si>
  <si>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</si>
  <si>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</si>
  <si>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</si>
  <si>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</si>
  <si>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</si>
  <si>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</si>
  <si>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</si>
  <si>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</si>
  <si>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</si>
  <si>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</si>
  <si>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</si>
  <si>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</si>
  <si>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</si>
  <si>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</si>
  <si>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</si>
  <si>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</si>
  <si>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</si>
  <si>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</si>
  <si>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</si>
  <si>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</si>
  <si>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</si>
  <si>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</si>
  <si>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</si>
  <si>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</si>
  <si>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</si>
  <si>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</si>
  <si>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</si>
  <si>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</si>
  <si>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</si>
  <si>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</si>
  <si>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</si>
  <si>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</si>
  <si>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</si>
  <si>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</si>
  <si>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</si>
  <si>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</si>
  <si>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</si>
  <si>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</si>
  <si>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</si>
  <si>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</si>
  <si>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</si>
  <si>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</si>
  <si>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</si>
  <si>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</si>
  <si>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</si>
  <si>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</si>
  <si>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</si>
  <si>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</si>
  <si>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</si>
  <si>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</si>
  <si>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</si>
  <si>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</si>
  <si>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</si>
  <si>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</si>
  <si>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</si>
  <si>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</si>
  <si>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</si>
  <si>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</si>
  <si>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</si>
  <si>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</si>
  <si>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</si>
  <si>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</si>
  <si>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</si>
  <si>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</si>
  <si>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</si>
  <si>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</si>
  <si>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</si>
  <si>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</si>
  <si>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</si>
  <si>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</si>
  <si>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</si>
  <si>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</si>
  <si>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</si>
  <si>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</si>
  <si>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</si>
  <si>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</si>
  <si>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</si>
  <si>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</si>
  <si>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</si>
  <si>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</si>
  <si>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</si>
  <si>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</si>
  <si>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</si>
  <si>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</si>
  <si>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</si>
  <si>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</si>
  <si>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</si>
  <si>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</si>
  <si>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</si>
  <si>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</si>
  <si>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</si>
  <si>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</si>
  <si>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</si>
  <si>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</si>
  <si>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</si>
  <si>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</si>
  <si>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</si>
  <si>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</si>
  <si>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</si>
  <si>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</si>
  <si>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</si>
  <si>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</si>
  <si>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</si>
  <si>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</si>
  <si>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</si>
  <si>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</si>
  <si>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</si>
  <si>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</si>
  <si>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</si>
  <si>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</si>
  <si>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</si>
  <si>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</si>
  <si>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</si>
  <si>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</si>
  <si>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</si>
  <si>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</si>
  <si>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</si>
  <si>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</si>
  <si>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</si>
  <si>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</si>
  <si>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</si>
  <si>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</si>
  <si>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</si>
  <si>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</si>
  <si>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</si>
  <si>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</si>
  <si>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</si>
  <si>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</si>
  <si>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</si>
  <si>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</si>
  <si>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</si>
  <si>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</si>
  <si>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</si>
  <si>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</si>
  <si>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</si>
  <si>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</si>
  <si>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</si>
  <si>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</si>
  <si>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</si>
  <si>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</si>
  <si>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</si>
  <si>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</si>
  <si>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</si>
  <si>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</si>
  <si>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</si>
  <si>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</si>
  <si>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</si>
  <si>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</si>
  <si>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</si>
  <si>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</si>
  <si>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</si>
  <si>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</si>
  <si>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</si>
  <si>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</si>
  <si>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</si>
  <si>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</si>
  <si>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</si>
  <si>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</si>
  <si>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</si>
  <si>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</si>
  <si>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</si>
  <si>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</si>
  <si>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</si>
  <si>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</si>
  <si>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</si>
  <si>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</si>
  <si>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</si>
  <si>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</si>
  <si>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</si>
  <si>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</si>
  <si>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</si>
  <si>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</si>
  <si>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</si>
  <si>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</si>
  <si>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</si>
  <si>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</si>
  <si>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</si>
  <si>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</si>
  <si>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</si>
  <si>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</si>
  <si>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</si>
  <si>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</si>
  <si>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</si>
  <si>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</si>
  <si>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</si>
  <si>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</si>
  <si>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</si>
  <si>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</si>
  <si>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</si>
  <si>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</si>
  <si>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</si>
  <si>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</si>
  <si>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</si>
  <si>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</si>
  <si>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</si>
  <si>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</si>
  <si>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</si>
  <si>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</si>
  <si>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</si>
  <si>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</si>
  <si>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</si>
  <si>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</si>
  <si>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</si>
  <si>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</si>
  <si>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</si>
  <si>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</si>
  <si>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</si>
  <si>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</si>
  <si>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</si>
  <si>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</si>
  <si>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</si>
  <si>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</si>
  <si>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</si>
  <si>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</si>
  <si>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</si>
  <si>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MURSKO SREDIŠĆE</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</si>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</sst>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5700632.1500000004</v>
      </c>
      <c r="D2" s="7">
        <f>'PR-RAS'!E6</f>
        <v>7560064.7400000002</v>
      </c>
      <c r="E2" s="7">
        <v>0</v>
      </c>
      <c r="F2" s="7">
        <v>0</v>
      </c>
      <c r="G2" s="8">
        <f t="shared" ref="G2:G274" si="0">(B2/1000)*(C2*1+D2*2)</f>
        <v>20820.761630000005</v>
      </c>
      <c r="H2" s="8">
        <f t="shared" ref="H2:H274" si="1">ABS(C2-ROUND(C2,0))+ABS(D2-ROUND(D2,0))</f>
        <v>0.41000000014901161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2039799.3700000003</v>
      </c>
      <c r="D3" s="2">
        <f>'PR-RAS'!E7</f>
        <v>2404632.17</v>
      </c>
      <c r="E3" s="2">
        <v>0</v>
      </c>
      <c r="F3" s="2">
        <v>0</v>
      </c>
      <c r="G3" s="3">
        <f t="shared" si="0"/>
        <v>13698.127420000001</v>
      </c>
      <c r="H3" s="3">
        <f t="shared" si="1"/>
        <v>0.54000000027008355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1901443.7100000002</v>
      </c>
      <c r="D4" s="2">
        <f>'PR-RAS'!E8</f>
        <v>2237559.13</v>
      </c>
      <c r="E4" s="2">
        <v>0</v>
      </c>
      <c r="F4" s="2">
        <v>0</v>
      </c>
      <c r="G4" s="3">
        <f t="shared" si="0"/>
        <v>19129.68591</v>
      </c>
      <c r="H4" s="3">
        <f t="shared" si="1"/>
        <v>0.41999999969266355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1859608.3</v>
      </c>
      <c r="D5" s="2">
        <f>'PR-RAS'!E9</f>
        <v>2217572.0699999998</v>
      </c>
      <c r="E5" s="2">
        <v>0</v>
      </c>
      <c r="F5" s="2">
        <v>0</v>
      </c>
      <c r="G5" s="3">
        <f t="shared" si="0"/>
        <v>25179.009759999997</v>
      </c>
      <c r="H5" s="3">
        <f t="shared" si="1"/>
        <v>0.36999999987892807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106080</v>
      </c>
      <c r="D6" s="2">
        <f>'PR-RAS'!E10</f>
        <v>132713.34</v>
      </c>
      <c r="E6" s="2">
        <v>0</v>
      </c>
      <c r="F6" s="2">
        <v>0</v>
      </c>
      <c r="G6" s="3">
        <f t="shared" si="0"/>
        <v>1857.5334</v>
      </c>
      <c r="H6" s="3">
        <f t="shared" si="1"/>
        <v>0.33999999999650754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97749.92</v>
      </c>
      <c r="D7" s="2">
        <f>'PR-RAS'!E11</f>
        <v>85249.24</v>
      </c>
      <c r="E7" s="2">
        <v>0</v>
      </c>
      <c r="F7" s="2">
        <v>0</v>
      </c>
      <c r="G7" s="3">
        <f t="shared" si="0"/>
        <v>1609.4904000000001</v>
      </c>
      <c r="H7" s="3">
        <f t="shared" si="1"/>
        <v>0.32000000000698492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109925.23</v>
      </c>
      <c r="D8" s="2">
        <f>'PR-RAS'!E12</f>
        <v>150712.51</v>
      </c>
      <c r="E8" s="2">
        <v>0</v>
      </c>
      <c r="F8" s="2">
        <v>0</v>
      </c>
      <c r="G8" s="3">
        <f t="shared" si="0"/>
        <v>2879.4517500000002</v>
      </c>
      <c r="H8" s="3">
        <f t="shared" si="1"/>
        <v>0.71999999998661224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271919.74</v>
      </c>
      <c r="D11" s="2">
        <f>'PR-RAS'!E15</f>
        <v>348688.03</v>
      </c>
      <c r="E11" s="2">
        <v>0</v>
      </c>
      <c r="F11" s="2">
        <v>0</v>
      </c>
      <c r="G11" s="3">
        <f t="shared" si="0"/>
        <v>9692.9580000000005</v>
      </c>
      <c r="H11" s="3">
        <f t="shared" si="1"/>
        <v>0.2900000000372529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111296.61</v>
      </c>
      <c r="D19" s="2">
        <f>'PR-RAS'!E23</f>
        <v>137652.38</v>
      </c>
      <c r="E19" s="2">
        <v>0</v>
      </c>
      <c r="F19" s="2">
        <v>0</v>
      </c>
      <c r="G19" s="3">
        <f t="shared" si="0"/>
        <v>6958.8246599999993</v>
      </c>
      <c r="H19" s="3">
        <f t="shared" si="1"/>
        <v>0.77000000000407454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16928.61</v>
      </c>
      <c r="D20" s="2">
        <f>'PR-RAS'!E24</f>
        <v>16506.55</v>
      </c>
      <c r="E20" s="2">
        <v>0</v>
      </c>
      <c r="F20" s="2">
        <v>0</v>
      </c>
      <c r="G20" s="3">
        <f t="shared" si="0"/>
        <v>948.89248999999995</v>
      </c>
      <c r="H20" s="3">
        <f t="shared" si="1"/>
        <v>0.84000000000014552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94368</v>
      </c>
      <c r="D23" s="2">
        <f>'PR-RAS'!E27</f>
        <v>121145.83</v>
      </c>
      <c r="E23" s="2">
        <v>0</v>
      </c>
      <c r="F23" s="2">
        <v>0</v>
      </c>
      <c r="G23" s="3">
        <f t="shared" si="0"/>
        <v>7406.5125200000002</v>
      </c>
      <c r="H23" s="3">
        <f t="shared" si="1"/>
        <v>0.16999999999825377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27059.05</v>
      </c>
      <c r="D25" s="2">
        <f>'PR-RAS'!E29</f>
        <v>29420.66</v>
      </c>
      <c r="E25" s="2">
        <v>0</v>
      </c>
      <c r="F25" s="2">
        <v>0</v>
      </c>
      <c r="G25" s="3">
        <f t="shared" si="0"/>
        <v>2061.6088799999998</v>
      </c>
      <c r="H25" s="3">
        <f t="shared" si="1"/>
        <v>0.38999999999941792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26937.82</v>
      </c>
      <c r="D27" s="2">
        <f>'PR-RAS'!E31</f>
        <v>29420.66</v>
      </c>
      <c r="E27" s="2">
        <v>0</v>
      </c>
      <c r="F27" s="2">
        <v>0</v>
      </c>
      <c r="G27" s="3">
        <f t="shared" si="0"/>
        <v>2230.2576399999998</v>
      </c>
      <c r="H27" s="3">
        <f t="shared" si="1"/>
        <v>0.52000000000043656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121.23</v>
      </c>
      <c r="D29" s="2">
        <f>'PR-RAS'!E33</f>
        <v>0</v>
      </c>
      <c r="E29" s="2">
        <v>0</v>
      </c>
      <c r="F29" s="2">
        <v>0</v>
      </c>
      <c r="G29" s="3">
        <f t="shared" si="0"/>
        <v>3.3944400000000003</v>
      </c>
      <c r="H29" s="3">
        <f t="shared" si="1"/>
        <v>0.23000000000000398</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2853486.33</v>
      </c>
      <c r="D45" s="2">
        <f>'PR-RAS'!E49</f>
        <v>4606103.99</v>
      </c>
      <c r="E45" s="2">
        <v>0</v>
      </c>
      <c r="F45" s="2">
        <v>0</v>
      </c>
      <c r="G45" s="3">
        <f t="shared" si="0"/>
        <v>530890.54963999998</v>
      </c>
      <c r="H45" s="3">
        <f t="shared" si="1"/>
        <v>0.33999999985098839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1917915.54</v>
      </c>
      <c r="D54" s="2">
        <f>'PR-RAS'!E58</f>
        <v>1906383.2100000002</v>
      </c>
      <c r="E54" s="2">
        <v>0</v>
      </c>
      <c r="F54" s="2">
        <v>0</v>
      </c>
      <c r="G54" s="3">
        <f t="shared" si="0"/>
        <v>303726.14388000005</v>
      </c>
      <c r="H54" s="3">
        <f t="shared" si="1"/>
        <v>0.67000000015832484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1124461.33</v>
      </c>
      <c r="D55" s="2">
        <f>'PR-RAS'!E59</f>
        <v>466808.34</v>
      </c>
      <c r="E55" s="2">
        <v>0</v>
      </c>
      <c r="F55" s="2">
        <v>0</v>
      </c>
      <c r="G55" s="3">
        <f t="shared" si="0"/>
        <v>111136.21254000001</v>
      </c>
      <c r="H55" s="3">
        <f t="shared" si="1"/>
        <v>0.67000000010011718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793454.21</v>
      </c>
      <c r="D56" s="2">
        <f>'PR-RAS'!E60</f>
        <v>1439574.87</v>
      </c>
      <c r="E56" s="2">
        <v>0</v>
      </c>
      <c r="F56" s="2">
        <v>0</v>
      </c>
      <c r="G56" s="3">
        <f t="shared" si="0"/>
        <v>201993.21725000002</v>
      </c>
      <c r="H56" s="3">
        <f t="shared" si="1"/>
        <v>0.33999999985098839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336445.89</v>
      </c>
      <c r="D57" s="2">
        <f>'PR-RAS'!E61</f>
        <v>250116.09000000003</v>
      </c>
      <c r="E57" s="2">
        <v>0</v>
      </c>
      <c r="F57" s="2">
        <v>0</v>
      </c>
      <c r="G57" s="3">
        <f t="shared" si="0"/>
        <v>46853.971920000004</v>
      </c>
      <c r="H57" s="3">
        <f t="shared" si="1"/>
        <v>0.20000000001164153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220955.28</v>
      </c>
      <c r="D58" s="2">
        <f>'PR-RAS'!E62</f>
        <v>33085.949999999997</v>
      </c>
      <c r="E58" s="2">
        <v>0</v>
      </c>
      <c r="F58" s="2">
        <v>0</v>
      </c>
      <c r="G58" s="3">
        <f t="shared" si="0"/>
        <v>16366.249260000001</v>
      </c>
      <c r="H58" s="3">
        <f t="shared" si="1"/>
        <v>0.33000000000174623</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115490.61</v>
      </c>
      <c r="D59" s="2">
        <f>'PR-RAS'!E63</f>
        <v>217030.14</v>
      </c>
      <c r="E59" s="2">
        <v>0</v>
      </c>
      <c r="F59" s="2">
        <v>0</v>
      </c>
      <c r="G59" s="3">
        <f t="shared" si="0"/>
        <v>31873.951620000003</v>
      </c>
      <c r="H59" s="3">
        <f t="shared" si="1"/>
        <v>0.53000000001338776</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864159.29</v>
      </c>
      <c r="E60" s="2">
        <v>0</v>
      </c>
      <c r="F60" s="2">
        <v>0</v>
      </c>
      <c r="G60" s="3">
        <f t="shared" si="0"/>
        <v>101970.79622</v>
      </c>
      <c r="H60" s="3">
        <f t="shared" si="1"/>
        <v>0.2900000000372529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864159.29</v>
      </c>
      <c r="E63" s="2">
        <v>0</v>
      </c>
      <c r="F63" s="2">
        <v>0</v>
      </c>
      <c r="G63" s="3">
        <f>(B63/1000)*(C63*1+D63*2)</f>
        <v>107155.75196000001</v>
      </c>
      <c r="H63" s="3">
        <f>ABS(C63-ROUND(C63,0))+ABS(D63-ROUND(D63,0))</f>
        <v>0.2900000000372529</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599124.89999999991</v>
      </c>
      <c r="D70" s="2">
        <f>'PR-RAS'!E74</f>
        <v>1585445.4</v>
      </c>
      <c r="E70" s="2">
        <v>0</v>
      </c>
      <c r="F70" s="2">
        <v>0</v>
      </c>
      <c r="G70" s="3">
        <f t="shared" si="0"/>
        <v>260131.0833</v>
      </c>
      <c r="H70" s="3">
        <f t="shared" si="1"/>
        <v>0.5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173369.74</v>
      </c>
      <c r="D71" s="2">
        <f>'PR-RAS'!E75</f>
        <v>147755.69</v>
      </c>
      <c r="E71" s="2">
        <v>0</v>
      </c>
      <c r="F71" s="2">
        <v>0</v>
      </c>
      <c r="G71" s="3">
        <f t="shared" si="0"/>
        <v>32821.678400000004</v>
      </c>
      <c r="H71" s="3">
        <f t="shared" si="1"/>
        <v>0.57000000000698492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425755.16</v>
      </c>
      <c r="D72" s="2">
        <f>'PR-RAS'!E76</f>
        <v>1437689.71</v>
      </c>
      <c r="E72" s="2">
        <v>0</v>
      </c>
      <c r="F72" s="2">
        <v>0</v>
      </c>
      <c r="G72" s="3">
        <f t="shared" si="0"/>
        <v>234380.55518</v>
      </c>
      <c r="H72" s="3">
        <f t="shared" si="1"/>
        <v>0.45000000001164153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320971.24</v>
      </c>
      <c r="D78" s="2">
        <f>'PR-RAS'!E82</f>
        <v>220596.11</v>
      </c>
      <c r="E78" s="2">
        <v>0</v>
      </c>
      <c r="F78" s="2">
        <v>0</v>
      </c>
      <c r="G78" s="3">
        <f t="shared" si="0"/>
        <v>58686.58642</v>
      </c>
      <c r="H78" s="3">
        <f t="shared" si="1"/>
        <v>0.34999999997671694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69101.279999999999</v>
      </c>
      <c r="D79" s="2">
        <f>'PR-RAS'!E83</f>
        <v>69502.649999999994</v>
      </c>
      <c r="E79" s="2">
        <v>0</v>
      </c>
      <c r="F79" s="2">
        <v>0</v>
      </c>
      <c r="G79" s="3">
        <f t="shared" si="0"/>
        <v>16232.313239999999</v>
      </c>
      <c r="H79" s="3">
        <f t="shared" si="1"/>
        <v>0.63000000000465661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864.55</v>
      </c>
      <c r="D81" s="2">
        <f>'PR-RAS'!E85</f>
        <v>139.31</v>
      </c>
      <c r="E81" s="2">
        <v>0</v>
      </c>
      <c r="F81" s="2">
        <v>0</v>
      </c>
      <c r="G81" s="3">
        <f t="shared" si="0"/>
        <v>91.453600000000009</v>
      </c>
      <c r="H81" s="3">
        <f t="shared" si="1"/>
        <v>0.76000000000004775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1036.73</v>
      </c>
      <c r="D82" s="2">
        <f>'PR-RAS'!E86</f>
        <v>818.34</v>
      </c>
      <c r="E82" s="2">
        <v>0</v>
      </c>
      <c r="F82" s="2">
        <v>0</v>
      </c>
      <c r="G82" s="3">
        <f t="shared" si="0"/>
        <v>216.54621</v>
      </c>
      <c r="H82" s="3">
        <f t="shared" si="1"/>
        <v>0.61000000000001364</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67200</v>
      </c>
      <c r="D85" s="2">
        <f>'PR-RAS'!E89</f>
        <v>68545</v>
      </c>
      <c r="E85" s="2">
        <v>0</v>
      </c>
      <c r="F85" s="2">
        <v>0</v>
      </c>
      <c r="G85" s="3">
        <f t="shared" si="0"/>
        <v>17160.36</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251869.96000000002</v>
      </c>
      <c r="D87" s="2">
        <f>'PR-RAS'!E91</f>
        <v>151093.46</v>
      </c>
      <c r="E87" s="2">
        <v>0</v>
      </c>
      <c r="F87" s="2">
        <v>0</v>
      </c>
      <c r="G87" s="3">
        <f t="shared" si="0"/>
        <v>47648.891679999993</v>
      </c>
      <c r="H87" s="3">
        <f t="shared" si="1"/>
        <v>0.49999999997089617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27216.93</v>
      </c>
      <c r="D88" s="2">
        <f>'PR-RAS'!E92</f>
        <v>32525.85</v>
      </c>
      <c r="E88" s="2">
        <v>0</v>
      </c>
      <c r="F88" s="2">
        <v>0</v>
      </c>
      <c r="G88" s="3">
        <f t="shared" si="0"/>
        <v>8027.3708099999994</v>
      </c>
      <c r="H88" s="3">
        <f t="shared" si="1"/>
        <v>0.22000000000116415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32672.31</v>
      </c>
      <c r="D89" s="2">
        <f>'PR-RAS'!E93</f>
        <v>37603.129999999997</v>
      </c>
      <c r="E89" s="2">
        <v>0</v>
      </c>
      <c r="F89" s="2">
        <v>0</v>
      </c>
      <c r="G89" s="3">
        <f t="shared" si="0"/>
        <v>9493.3141599999981</v>
      </c>
      <c r="H89" s="3">
        <f t="shared" si="1"/>
        <v>0.43999999999869033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191980.72</v>
      </c>
      <c r="D90" s="2">
        <f>'PR-RAS'!E94</f>
        <v>80964.479999999996</v>
      </c>
      <c r="E90" s="2">
        <v>0</v>
      </c>
      <c r="F90" s="2">
        <v>0</v>
      </c>
      <c r="G90" s="3">
        <f t="shared" si="0"/>
        <v>31497.961519999997</v>
      </c>
      <c r="H90" s="3">
        <f t="shared" si="1"/>
        <v>0.75999999999476131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471987.29000000004</v>
      </c>
      <c r="D102" s="2">
        <f>'PR-RAS'!E106</f>
        <v>307591.2</v>
      </c>
      <c r="E102" s="2">
        <v>0</v>
      </c>
      <c r="F102" s="2">
        <v>0</v>
      </c>
      <c r="G102" s="3">
        <f t="shared" si="0"/>
        <v>109804.13869000001</v>
      </c>
      <c r="H102" s="3">
        <f t="shared" si="1"/>
        <v>0.49000000004889444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4190.53</v>
      </c>
      <c r="D103" s="2">
        <f>'PR-RAS'!E107</f>
        <v>3675.72</v>
      </c>
      <c r="E103" s="2">
        <v>0</v>
      </c>
      <c r="F103" s="2">
        <v>0</v>
      </c>
      <c r="G103" s="3">
        <f t="shared" si="0"/>
        <v>1177.2809399999999</v>
      </c>
      <c r="H103" s="3">
        <f t="shared" si="1"/>
        <v>0.75000000000045475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4190.53</v>
      </c>
      <c r="D105" s="2">
        <f>'PR-RAS'!E109</f>
        <v>3675.72</v>
      </c>
      <c r="E105" s="2">
        <v>0</v>
      </c>
      <c r="F105" s="2">
        <v>0</v>
      </c>
      <c r="G105" s="3">
        <f t="shared" si="0"/>
        <v>1200.3648799999999</v>
      </c>
      <c r="H105" s="3">
        <f t="shared" si="1"/>
        <v>0.75000000000045475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218336.11000000002</v>
      </c>
      <c r="D108" s="2">
        <f>'PR-RAS'!E112</f>
        <v>62632.11</v>
      </c>
      <c r="E108" s="2">
        <v>0</v>
      </c>
      <c r="F108" s="2">
        <v>0</v>
      </c>
      <c r="G108" s="3">
        <f t="shared" si="0"/>
        <v>36765.235310000004</v>
      </c>
      <c r="H108" s="3">
        <f t="shared" si="1"/>
        <v>0.22000000001571607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138.01</v>
      </c>
      <c r="D110" s="2">
        <f>'PR-RAS'!E114</f>
        <v>0</v>
      </c>
      <c r="E110" s="2">
        <v>0</v>
      </c>
      <c r="F110" s="2">
        <v>0</v>
      </c>
      <c r="G110" s="3">
        <f t="shared" si="0"/>
        <v>15.043089999999999</v>
      </c>
      <c r="H110" s="3">
        <f t="shared" si="1"/>
        <v>9.9999999999909051E-3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4.34</v>
      </c>
      <c r="D111" s="2">
        <f>'PR-RAS'!E115</f>
        <v>58.46</v>
      </c>
      <c r="E111" s="2">
        <v>0</v>
      </c>
      <c r="F111" s="2">
        <v>0</v>
      </c>
      <c r="G111" s="3">
        <f t="shared" si="0"/>
        <v>13.338600000000001</v>
      </c>
      <c r="H111" s="3">
        <f t="shared" si="1"/>
        <v>0.80000000000000071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218193.76</v>
      </c>
      <c r="D113" s="2">
        <f>'PR-RAS'!E117</f>
        <v>62573.65</v>
      </c>
      <c r="E113" s="2">
        <v>0</v>
      </c>
      <c r="F113" s="2">
        <v>0</v>
      </c>
      <c r="G113" s="3">
        <f t="shared" si="0"/>
        <v>38454.19872</v>
      </c>
      <c r="H113" s="3">
        <f t="shared" si="1"/>
        <v>0.58999999998923158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249460.65</v>
      </c>
      <c r="D116" s="2">
        <f>'PR-RAS'!E120</f>
        <v>241283.37000000002</v>
      </c>
      <c r="E116" s="2">
        <v>0</v>
      </c>
      <c r="F116" s="2">
        <v>0</v>
      </c>
      <c r="G116" s="3">
        <f t="shared" si="0"/>
        <v>84183.149850000002</v>
      </c>
      <c r="H116" s="3">
        <f t="shared" si="1"/>
        <v>0.72000000003026798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7827.71</v>
      </c>
      <c r="D117" s="2">
        <f>'PR-RAS'!E121</f>
        <v>8583.26</v>
      </c>
      <c r="E117" s="2">
        <v>0</v>
      </c>
      <c r="F117" s="2">
        <v>0</v>
      </c>
      <c r="G117" s="3">
        <f t="shared" si="0"/>
        <v>2899.33068</v>
      </c>
      <c r="H117" s="3">
        <f t="shared" si="1"/>
        <v>0.5500000000001819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241632.94</v>
      </c>
      <c r="D118" s="2">
        <f>'PR-RAS'!E122</f>
        <v>228752.1</v>
      </c>
      <c r="E118" s="2">
        <v>0</v>
      </c>
      <c r="F118" s="2">
        <v>0</v>
      </c>
      <c r="G118" s="3">
        <f t="shared" si="0"/>
        <v>81799.04538000001</v>
      </c>
      <c r="H118" s="3">
        <f t="shared" si="1"/>
        <v>0.16000000000349246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3948.01</v>
      </c>
      <c r="E119" s="2">
        <v>0</v>
      </c>
      <c r="F119" s="2">
        <v>0</v>
      </c>
      <c r="G119" s="3">
        <f t="shared" si="0"/>
        <v>931.73036000000002</v>
      </c>
      <c r="H119" s="3">
        <f t="shared" si="1"/>
        <v>1.0000000000218279E-2</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13733.45</v>
      </c>
      <c r="D121" s="2">
        <f>'PR-RAS'!E125</f>
        <v>20355.97</v>
      </c>
      <c r="E121" s="2">
        <v>0</v>
      </c>
      <c r="F121" s="2">
        <v>0</v>
      </c>
      <c r="G121" s="3">
        <f t="shared" si="0"/>
        <v>6533.4467999999997</v>
      </c>
      <c r="H121" s="3">
        <f t="shared" si="1"/>
        <v>0.47999999999956344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13733.45</v>
      </c>
      <c r="D122" s="2">
        <f>'PR-RAS'!E126</f>
        <v>8192.9699999999993</v>
      </c>
      <c r="E122" s="2">
        <v>0</v>
      </c>
      <c r="F122" s="2">
        <v>0</v>
      </c>
      <c r="G122" s="3">
        <f t="shared" si="0"/>
        <v>3644.4461899999997</v>
      </c>
      <c r="H122" s="3">
        <f t="shared" si="1"/>
        <v>0.48000000000138243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13733.45</v>
      </c>
      <c r="D124" s="2">
        <f>'PR-RAS'!E128</f>
        <v>8192.9699999999993</v>
      </c>
      <c r="E124" s="2">
        <v>0</v>
      </c>
      <c r="F124" s="2">
        <v>0</v>
      </c>
      <c r="G124" s="3">
        <f t="shared" si="0"/>
        <v>3704.6849699999998</v>
      </c>
      <c r="H124" s="3">
        <f t="shared" si="1"/>
        <v>0.48000000000138243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12163</v>
      </c>
      <c r="E125" s="2">
        <v>0</v>
      </c>
      <c r="F125" s="2">
        <v>0</v>
      </c>
      <c r="G125" s="3">
        <f t="shared" si="0"/>
        <v>3016.424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12163</v>
      </c>
      <c r="E126" s="2">
        <v>0</v>
      </c>
      <c r="F126" s="2">
        <v>0</v>
      </c>
      <c r="G126" s="3">
        <f t="shared" si="0"/>
        <v>3040.75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654.47</v>
      </c>
      <c r="D136" s="2">
        <f>'PR-RAS'!E140</f>
        <v>785.3</v>
      </c>
      <c r="E136" s="2">
        <v>0</v>
      </c>
      <c r="F136" s="2">
        <v>0</v>
      </c>
      <c r="G136" s="3">
        <f t="shared" si="0"/>
        <v>300.38444999999996</v>
      </c>
      <c r="H136" s="3">
        <f t="shared" si="1"/>
        <v>0.76999999999998181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654.47</v>
      </c>
      <c r="D137" s="2">
        <f>'PR-RAS'!E141</f>
        <v>785.3</v>
      </c>
      <c r="E137" s="2">
        <v>0</v>
      </c>
      <c r="F137" s="2">
        <v>0</v>
      </c>
      <c r="G137" s="3">
        <f t="shared" si="0"/>
        <v>302.60951999999997</v>
      </c>
      <c r="H137" s="3">
        <f t="shared" si="1"/>
        <v>0.76999999999998181</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654.47</v>
      </c>
      <c r="D146" s="2">
        <f>'PR-RAS'!E150</f>
        <v>785.3</v>
      </c>
      <c r="E146" s="2">
        <v>0</v>
      </c>
      <c r="F146" s="2">
        <v>0</v>
      </c>
      <c r="G146" s="3">
        <f t="shared" si="0"/>
        <v>322.63514999999995</v>
      </c>
      <c r="H146" s="3">
        <f t="shared" si="1"/>
        <v>0.76999999999998181</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3741553.83</v>
      </c>
      <c r="D148" s="2">
        <f>'PR-RAS'!E152</f>
        <v>4419525.0999999996</v>
      </c>
      <c r="E148" s="2">
        <v>0</v>
      </c>
      <c r="F148" s="2">
        <v>0</v>
      </c>
      <c r="G148" s="3">
        <f t="shared" si="0"/>
        <v>1849348.7924099998</v>
      </c>
      <c r="H148" s="3">
        <f t="shared" si="1"/>
        <v>0.26999999955296516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479935.84000000008</v>
      </c>
      <c r="D149" s="2">
        <f>'PR-RAS'!E153</f>
        <v>726626.09999999986</v>
      </c>
      <c r="E149" s="2">
        <v>0</v>
      </c>
      <c r="F149" s="2">
        <v>0</v>
      </c>
      <c r="G149" s="3">
        <f t="shared" si="0"/>
        <v>286111.82991999993</v>
      </c>
      <c r="H149" s="3">
        <f t="shared" si="1"/>
        <v>0.25999999977648258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388262.19000000006</v>
      </c>
      <c r="D150" s="2">
        <f>'PR-RAS'!E154</f>
        <v>589544.84</v>
      </c>
      <c r="E150" s="2">
        <v>0</v>
      </c>
      <c r="F150" s="2">
        <v>0</v>
      </c>
      <c r="G150" s="3">
        <f t="shared" si="0"/>
        <v>233535.42863000001</v>
      </c>
      <c r="H150" s="3">
        <f t="shared" si="1"/>
        <v>0.35000000009313226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379252.84</v>
      </c>
      <c r="D151" s="2">
        <f>'PR-RAS'!E155</f>
        <v>580576.59</v>
      </c>
      <c r="E151" s="2">
        <v>0</v>
      </c>
      <c r="F151" s="2">
        <v>0</v>
      </c>
      <c r="G151" s="3">
        <f t="shared" si="0"/>
        <v>231060.90299999999</v>
      </c>
      <c r="H151" s="3">
        <f t="shared" si="1"/>
        <v>0.57000000000698492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2550.1999999999998</v>
      </c>
      <c r="D152" s="2">
        <f>'PR-RAS'!E156</f>
        <v>2918.25</v>
      </c>
      <c r="E152" s="2">
        <v>0</v>
      </c>
      <c r="F152" s="2">
        <v>0</v>
      </c>
      <c r="G152" s="3">
        <f t="shared" si="0"/>
        <v>1266.3917000000001</v>
      </c>
      <c r="H152" s="3">
        <f t="shared" si="1"/>
        <v>0.4499999999998181</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6459.15</v>
      </c>
      <c r="D153" s="2">
        <f>'PR-RAS'!E157</f>
        <v>6050</v>
      </c>
      <c r="E153" s="2">
        <v>0</v>
      </c>
      <c r="F153" s="2">
        <v>0</v>
      </c>
      <c r="G153" s="3">
        <f t="shared" si="0"/>
        <v>2820.9908</v>
      </c>
      <c r="H153" s="3">
        <f t="shared" si="1"/>
        <v>0.1499999999996362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34331.33</v>
      </c>
      <c r="D155" s="2">
        <f>'PR-RAS'!E159</f>
        <v>42176.33</v>
      </c>
      <c r="E155" s="2">
        <v>0</v>
      </c>
      <c r="F155" s="2">
        <v>0</v>
      </c>
      <c r="G155" s="3">
        <f t="shared" si="0"/>
        <v>18277.334460000002</v>
      </c>
      <c r="H155" s="3">
        <f t="shared" si="1"/>
        <v>0.66000000000349246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57342.32</v>
      </c>
      <c r="D156" s="2">
        <f>'PR-RAS'!E160</f>
        <v>94904.93</v>
      </c>
      <c r="E156" s="2">
        <v>0</v>
      </c>
      <c r="F156" s="2">
        <v>0</v>
      </c>
      <c r="G156" s="3">
        <f t="shared" si="0"/>
        <v>38308.587899999999</v>
      </c>
      <c r="H156" s="3">
        <f t="shared" si="1"/>
        <v>0.39000000000669388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57342.32</v>
      </c>
      <c r="D158" s="2">
        <f>'PR-RAS'!E162</f>
        <v>94904.93</v>
      </c>
      <c r="E158" s="2">
        <v>0</v>
      </c>
      <c r="F158" s="2">
        <v>0</v>
      </c>
      <c r="G158" s="3">
        <f t="shared" si="0"/>
        <v>38802.892260000001</v>
      </c>
      <c r="H158" s="3">
        <f t="shared" si="1"/>
        <v>0.39000000000669388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1660130.2</v>
      </c>
      <c r="D160" s="2">
        <f>'PR-RAS'!E164</f>
        <v>1823515.8299999998</v>
      </c>
      <c r="E160" s="2">
        <v>0</v>
      </c>
      <c r="F160" s="2">
        <v>0</v>
      </c>
      <c r="G160" s="3">
        <f t="shared" si="0"/>
        <v>843838.73573999992</v>
      </c>
      <c r="H160" s="3">
        <f t="shared" si="1"/>
        <v>0.37000000011175871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35313.810000000005</v>
      </c>
      <c r="D161" s="2">
        <f>'PR-RAS'!E165</f>
        <v>43378.93</v>
      </c>
      <c r="E161" s="2">
        <v>0</v>
      </c>
      <c r="F161" s="2">
        <v>0</v>
      </c>
      <c r="G161" s="3">
        <f t="shared" si="0"/>
        <v>19531.467200000003</v>
      </c>
      <c r="H161" s="3">
        <f t="shared" si="1"/>
        <v>0.25999999999476131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2669.73</v>
      </c>
      <c r="D162" s="2">
        <f>'PR-RAS'!E166</f>
        <v>3205.8</v>
      </c>
      <c r="E162" s="2">
        <v>0</v>
      </c>
      <c r="F162" s="2">
        <v>0</v>
      </c>
      <c r="G162" s="3">
        <f t="shared" si="0"/>
        <v>1462.09413</v>
      </c>
      <c r="H162" s="3">
        <f t="shared" si="1"/>
        <v>0.46999999999979991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14951.15</v>
      </c>
      <c r="D163" s="2">
        <f>'PR-RAS'!E167</f>
        <v>17961.09</v>
      </c>
      <c r="E163" s="2">
        <v>0</v>
      </c>
      <c r="F163" s="2">
        <v>0</v>
      </c>
      <c r="G163" s="3">
        <f t="shared" si="0"/>
        <v>8241.4794600000005</v>
      </c>
      <c r="H163" s="3">
        <f t="shared" si="1"/>
        <v>0.23999999999978172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4700.5600000000004</v>
      </c>
      <c r="D164" s="2">
        <f>'PR-RAS'!E168</f>
        <v>2634.75</v>
      </c>
      <c r="E164" s="2">
        <v>0</v>
      </c>
      <c r="F164" s="2">
        <v>0</v>
      </c>
      <c r="G164" s="3">
        <f t="shared" si="0"/>
        <v>1625.1197800000002</v>
      </c>
      <c r="H164" s="3">
        <f t="shared" si="1"/>
        <v>0.68999999999959982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12992.37</v>
      </c>
      <c r="D165" s="2">
        <f>'PR-RAS'!E169</f>
        <v>19577.29</v>
      </c>
      <c r="E165" s="2">
        <v>0</v>
      </c>
      <c r="F165" s="2">
        <v>0</v>
      </c>
      <c r="G165" s="3">
        <f t="shared" si="0"/>
        <v>8552.0998000000018</v>
      </c>
      <c r="H165" s="3">
        <f t="shared" si="1"/>
        <v>0.66000000000167347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278588.43</v>
      </c>
      <c r="D166" s="2">
        <f>'PR-RAS'!E170</f>
        <v>365852.28</v>
      </c>
      <c r="E166" s="2">
        <v>0</v>
      </c>
      <c r="F166" s="2">
        <v>0</v>
      </c>
      <c r="G166" s="3">
        <f t="shared" si="0"/>
        <v>166698.34335000001</v>
      </c>
      <c r="H166" s="3">
        <f t="shared" si="1"/>
        <v>0.71000000002095476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29306.84</v>
      </c>
      <c r="D167" s="2">
        <f>'PR-RAS'!E171</f>
        <v>38313.69</v>
      </c>
      <c r="E167" s="2">
        <v>0</v>
      </c>
      <c r="F167" s="2">
        <v>0</v>
      </c>
      <c r="G167" s="3">
        <f t="shared" si="0"/>
        <v>17585.08052</v>
      </c>
      <c r="H167" s="3">
        <f t="shared" si="1"/>
        <v>0.46999999999752617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101199.28</v>
      </c>
      <c r="D169" s="2">
        <f>'PR-RAS'!E173</f>
        <v>123101.04</v>
      </c>
      <c r="E169" s="2">
        <v>0</v>
      </c>
      <c r="F169" s="2">
        <v>0</v>
      </c>
      <c r="G169" s="3">
        <f t="shared" si="0"/>
        <v>58363.428480000002</v>
      </c>
      <c r="H169" s="3">
        <f t="shared" si="1"/>
        <v>0.319999999992433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134717.07</v>
      </c>
      <c r="D170" s="2">
        <f>'PR-RAS'!E174</f>
        <v>170726.02</v>
      </c>
      <c r="E170" s="2">
        <v>0</v>
      </c>
      <c r="F170" s="2">
        <v>0</v>
      </c>
      <c r="G170" s="3">
        <f t="shared" si="0"/>
        <v>80472.579590000008</v>
      </c>
      <c r="H170" s="3">
        <f t="shared" si="1"/>
        <v>8.999999999650754E-2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13365.24</v>
      </c>
      <c r="D171" s="2">
        <f>'PR-RAS'!E175</f>
        <v>32876.080000000002</v>
      </c>
      <c r="E171" s="2">
        <v>0</v>
      </c>
      <c r="F171" s="2">
        <v>0</v>
      </c>
      <c r="G171" s="3">
        <f t="shared" si="0"/>
        <v>13449.958000000002</v>
      </c>
      <c r="H171" s="3">
        <f t="shared" si="1"/>
        <v>0.32000000000152795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835.45</v>
      </c>
      <c r="E173" s="2">
        <v>0</v>
      </c>
      <c r="F173" s="2">
        <v>0</v>
      </c>
      <c r="G173" s="3">
        <f t="shared" si="0"/>
        <v>287.39479999999998</v>
      </c>
      <c r="H173" s="3">
        <f t="shared" si="1"/>
        <v>0.45000000000004547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1233546.6199999999</v>
      </c>
      <c r="D174" s="2">
        <f>'PR-RAS'!E178</f>
        <v>1283648.81</v>
      </c>
      <c r="E174" s="2">
        <v>0</v>
      </c>
      <c r="F174" s="2">
        <v>0</v>
      </c>
      <c r="G174" s="3">
        <f t="shared" si="0"/>
        <v>657546.05351999996</v>
      </c>
      <c r="H174" s="3">
        <f t="shared" si="1"/>
        <v>0.57000000006519258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28865.759999999998</v>
      </c>
      <c r="D175" s="2">
        <f>'PR-RAS'!E179</f>
        <v>37988.410000000003</v>
      </c>
      <c r="E175" s="2">
        <v>0</v>
      </c>
      <c r="F175" s="2">
        <v>0</v>
      </c>
      <c r="G175" s="3">
        <f t="shared" si="0"/>
        <v>18242.608919999999</v>
      </c>
      <c r="H175" s="3">
        <f t="shared" si="1"/>
        <v>0.65000000000509317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127624.66</v>
      </c>
      <c r="D176" s="2">
        <f>'PR-RAS'!E180</f>
        <v>120883.06</v>
      </c>
      <c r="E176" s="2">
        <v>0</v>
      </c>
      <c r="F176" s="2">
        <v>0</v>
      </c>
      <c r="G176" s="3">
        <f t="shared" si="0"/>
        <v>64643.386500000001</v>
      </c>
      <c r="H176" s="3">
        <f t="shared" si="1"/>
        <v>0.39999999999417923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88903.55</v>
      </c>
      <c r="D177" s="2">
        <f>'PR-RAS'!E181</f>
        <v>110812.32</v>
      </c>
      <c r="E177" s="2">
        <v>0</v>
      </c>
      <c r="F177" s="2">
        <v>0</v>
      </c>
      <c r="G177" s="3">
        <f t="shared" si="0"/>
        <v>54652.961439999999</v>
      </c>
      <c r="H177" s="3">
        <f t="shared" si="1"/>
        <v>0.77000000000407454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601060.93999999994</v>
      </c>
      <c r="D178" s="2">
        <f>'PR-RAS'!E182</f>
        <v>577518.88</v>
      </c>
      <c r="E178" s="2">
        <v>0</v>
      </c>
      <c r="F178" s="2">
        <v>0</v>
      </c>
      <c r="G178" s="3">
        <f t="shared" si="0"/>
        <v>310829.46989999997</v>
      </c>
      <c r="H178" s="3">
        <f t="shared" si="1"/>
        <v>0.18000000005122274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24894.74</v>
      </c>
      <c r="D179" s="2">
        <f>'PR-RAS'!E183</f>
        <v>46308.7</v>
      </c>
      <c r="E179" s="2">
        <v>0</v>
      </c>
      <c r="F179" s="2">
        <v>0</v>
      </c>
      <c r="G179" s="3">
        <f t="shared" si="0"/>
        <v>20917.160919999998</v>
      </c>
      <c r="H179" s="3">
        <f t="shared" si="1"/>
        <v>0.56000000000130967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13555.23</v>
      </c>
      <c r="D180" s="2">
        <f>'PR-RAS'!E184</f>
        <v>19666.04</v>
      </c>
      <c r="E180" s="2">
        <v>0</v>
      </c>
      <c r="F180" s="2">
        <v>0</v>
      </c>
      <c r="G180" s="3">
        <f t="shared" si="0"/>
        <v>9466.8284899999999</v>
      </c>
      <c r="H180" s="3">
        <f t="shared" si="1"/>
        <v>0.27000000000043656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219027.08</v>
      </c>
      <c r="D181" s="2">
        <f>'PR-RAS'!E185</f>
        <v>213506.33</v>
      </c>
      <c r="E181" s="2">
        <v>0</v>
      </c>
      <c r="F181" s="2">
        <v>0</v>
      </c>
      <c r="G181" s="3">
        <f t="shared" si="0"/>
        <v>116287.1532</v>
      </c>
      <c r="H181" s="3">
        <f t="shared" si="1"/>
        <v>0.40999999997438863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12191.9</v>
      </c>
      <c r="D182" s="2">
        <f>'PR-RAS'!E186</f>
        <v>12931.32</v>
      </c>
      <c r="E182" s="2">
        <v>0</v>
      </c>
      <c r="F182" s="2">
        <v>0</v>
      </c>
      <c r="G182" s="3">
        <f t="shared" si="0"/>
        <v>6887.8717399999996</v>
      </c>
      <c r="H182" s="3">
        <f t="shared" si="1"/>
        <v>0.42000000000007276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117422.76</v>
      </c>
      <c r="D183" s="2">
        <f>'PR-RAS'!E187</f>
        <v>144033.75</v>
      </c>
      <c r="E183" s="2">
        <v>0</v>
      </c>
      <c r="F183" s="2">
        <v>0</v>
      </c>
      <c r="G183" s="3">
        <f t="shared" si="0"/>
        <v>73799.227320000005</v>
      </c>
      <c r="H183" s="3">
        <f t="shared" si="1"/>
        <v>0.49000000000523869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2720.08</v>
      </c>
      <c r="D184" s="2">
        <f>'PR-RAS'!E188</f>
        <v>463.9</v>
      </c>
      <c r="E184" s="2">
        <v>0</v>
      </c>
      <c r="F184" s="2">
        <v>0</v>
      </c>
      <c r="G184" s="3">
        <f t="shared" si="0"/>
        <v>667.56204000000002</v>
      </c>
      <c r="H184" s="3">
        <f t="shared" si="1"/>
        <v>0.17999999999994998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109961.26000000002</v>
      </c>
      <c r="D190" s="2">
        <f>'PR-RAS'!E194</f>
        <v>130171.91000000002</v>
      </c>
      <c r="E190" s="2">
        <v>0</v>
      </c>
      <c r="F190" s="2">
        <v>0</v>
      </c>
      <c r="G190" s="3">
        <f t="shared" si="0"/>
        <v>69987.660120000015</v>
      </c>
      <c r="H190" s="3">
        <f t="shared" si="1"/>
        <v>0.35000000000582077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29734.22</v>
      </c>
      <c r="D191" s="2">
        <f>'PR-RAS'!E195</f>
        <v>47992.79</v>
      </c>
      <c r="E191" s="2">
        <v>0</v>
      </c>
      <c r="F191" s="2">
        <v>0</v>
      </c>
      <c r="G191" s="3">
        <f t="shared" si="0"/>
        <v>23886.762000000002</v>
      </c>
      <c r="H191" s="3">
        <f t="shared" si="1"/>
        <v>0.43000000000029104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13806.02</v>
      </c>
      <c r="D192" s="2">
        <f>'PR-RAS'!E196</f>
        <v>16532.48</v>
      </c>
      <c r="E192" s="2">
        <v>0</v>
      </c>
      <c r="F192" s="2">
        <v>0</v>
      </c>
      <c r="G192" s="3">
        <f t="shared" si="0"/>
        <v>8952.3571799999991</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45354.37</v>
      </c>
      <c r="D193" s="2">
        <f>'PR-RAS'!E197</f>
        <v>55182.43</v>
      </c>
      <c r="E193" s="2">
        <v>0</v>
      </c>
      <c r="F193" s="2">
        <v>0</v>
      </c>
      <c r="G193" s="3">
        <f t="shared" si="0"/>
        <v>29898.092160000004</v>
      </c>
      <c r="H193" s="3">
        <f t="shared" si="1"/>
        <v>0.80000000000291038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7476.71</v>
      </c>
      <c r="D195" s="2">
        <f>'PR-RAS'!E199</f>
        <v>3862.72</v>
      </c>
      <c r="E195" s="2">
        <v>0</v>
      </c>
      <c r="F195" s="2">
        <v>0</v>
      </c>
      <c r="G195" s="3">
        <f t="shared" si="0"/>
        <v>2949.2170999999998</v>
      </c>
      <c r="H195" s="3">
        <f t="shared" si="1"/>
        <v>0.57000000000016371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13589.94</v>
      </c>
      <c r="D197" s="2">
        <f>'PR-RAS'!E201</f>
        <v>6601.49</v>
      </c>
      <c r="E197" s="2">
        <v>0</v>
      </c>
      <c r="F197" s="2">
        <v>0</v>
      </c>
      <c r="G197" s="3">
        <f t="shared" si="0"/>
        <v>5251.4123199999995</v>
      </c>
      <c r="H197" s="3">
        <f t="shared" si="1"/>
        <v>0.5499999999992724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39156.300000000003</v>
      </c>
      <c r="D198" s="2">
        <f>'PR-RAS'!E202</f>
        <v>35490.020000000004</v>
      </c>
      <c r="E198" s="2">
        <v>0</v>
      </c>
      <c r="F198" s="2">
        <v>0</v>
      </c>
      <c r="G198" s="3">
        <f t="shared" si="0"/>
        <v>21696.858980000005</v>
      </c>
      <c r="H198" s="3">
        <f t="shared" si="1"/>
        <v>0.32000000000698492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33072.880000000005</v>
      </c>
      <c r="D204" s="2">
        <f>'PR-RAS'!E208</f>
        <v>26818.58</v>
      </c>
      <c r="E204" s="2">
        <v>0</v>
      </c>
      <c r="F204" s="2">
        <v>0</v>
      </c>
      <c r="G204" s="3">
        <f t="shared" si="0"/>
        <v>17602.138120000003</v>
      </c>
      <c r="H204" s="3">
        <f t="shared" si="1"/>
        <v>0.53999999999359716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148.33000000000001</v>
      </c>
      <c r="D206" s="2">
        <f>'PR-RAS'!E210</f>
        <v>1.68</v>
      </c>
      <c r="E206" s="2">
        <v>0</v>
      </c>
      <c r="F206" s="2">
        <v>0</v>
      </c>
      <c r="G206" s="3">
        <f t="shared" si="0"/>
        <v>31.096450000000004</v>
      </c>
      <c r="H206" s="3">
        <f t="shared" si="1"/>
        <v>0.65000000000001257</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26879.52</v>
      </c>
      <c r="D207" s="2">
        <f>'PR-RAS'!E211</f>
        <v>26816.9</v>
      </c>
      <c r="E207" s="2">
        <v>0</v>
      </c>
      <c r="F207" s="2">
        <v>0</v>
      </c>
      <c r="G207" s="3">
        <f t="shared" si="0"/>
        <v>16585.743920000001</v>
      </c>
      <c r="H207" s="3">
        <f t="shared" si="1"/>
        <v>0.57999999999810825</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6045.03</v>
      </c>
      <c r="D208" s="2">
        <f>'PR-RAS'!E212</f>
        <v>0</v>
      </c>
      <c r="E208" s="2">
        <v>0</v>
      </c>
      <c r="F208" s="2">
        <v>0</v>
      </c>
      <c r="G208" s="3">
        <f t="shared" si="0"/>
        <v>1251.3212099999998</v>
      </c>
      <c r="H208" s="3">
        <f t="shared" si="1"/>
        <v>2.9999999999745341E-2</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6083.42</v>
      </c>
      <c r="D212" s="2">
        <f>'PR-RAS'!E216</f>
        <v>8671.4399999999987</v>
      </c>
      <c r="E212" s="2">
        <v>0</v>
      </c>
      <c r="F212" s="2">
        <v>0</v>
      </c>
      <c r="G212" s="3">
        <f t="shared" si="0"/>
        <v>4942.9492999999993</v>
      </c>
      <c r="H212" s="3">
        <f t="shared" si="1"/>
        <v>0.85999999999876309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6075</v>
      </c>
      <c r="D213" s="2">
        <f>'PR-RAS'!E217</f>
        <v>8597.73</v>
      </c>
      <c r="E213" s="2">
        <v>0</v>
      </c>
      <c r="F213" s="2">
        <v>0</v>
      </c>
      <c r="G213" s="3">
        <f t="shared" si="0"/>
        <v>4933.33752</v>
      </c>
      <c r="H213" s="3">
        <f t="shared" si="1"/>
        <v>0.27000000000043656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8.42</v>
      </c>
      <c r="D215" s="2">
        <f>'PR-RAS'!E219</f>
        <v>73.709999999999994</v>
      </c>
      <c r="E215" s="2">
        <v>0</v>
      </c>
      <c r="F215" s="2">
        <v>0</v>
      </c>
      <c r="G215" s="3">
        <f t="shared" si="0"/>
        <v>33.349759999999996</v>
      </c>
      <c r="H215" s="3">
        <f t="shared" si="1"/>
        <v>0.71000000000000618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211376.33</v>
      </c>
      <c r="D217" s="2">
        <f>'PR-RAS'!E221</f>
        <v>214591.43</v>
      </c>
      <c r="E217" s="2">
        <v>0</v>
      </c>
      <c r="F217" s="2">
        <v>0</v>
      </c>
      <c r="G217" s="3">
        <f t="shared" si="0"/>
        <v>138360.78503999999</v>
      </c>
      <c r="H217" s="3">
        <f t="shared" si="1"/>
        <v>0.7599999999802094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211376.33</v>
      </c>
      <c r="D221" s="2">
        <f>'PR-RAS'!E225</f>
        <v>214591.43</v>
      </c>
      <c r="E221" s="2">
        <v>0</v>
      </c>
      <c r="F221" s="2">
        <v>0</v>
      </c>
      <c r="G221" s="3">
        <f t="shared" si="0"/>
        <v>140923.02179999999</v>
      </c>
      <c r="H221" s="3">
        <f t="shared" si="1"/>
        <v>0.7599999999802094</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211376.33</v>
      </c>
      <c r="D223" s="2">
        <f>'PR-RAS'!E227</f>
        <v>214591.43</v>
      </c>
      <c r="E223" s="2">
        <v>0</v>
      </c>
      <c r="F223" s="2">
        <v>0</v>
      </c>
      <c r="G223" s="3">
        <f t="shared" si="0"/>
        <v>142204.14017999999</v>
      </c>
      <c r="H223" s="3">
        <f t="shared" si="1"/>
        <v>0.7599999999802094</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709014.0399999998</v>
      </c>
      <c r="D226" s="2">
        <f>'PR-RAS'!E230</f>
        <v>886178.9</v>
      </c>
      <c r="E226" s="2">
        <v>0</v>
      </c>
      <c r="F226" s="2">
        <v>0</v>
      </c>
      <c r="G226" s="3">
        <f t="shared" si="0"/>
        <v>558308.66399999999</v>
      </c>
      <c r="H226" s="3">
        <f t="shared" si="1"/>
        <v>0.13999999978113919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75586.429999999993</v>
      </c>
      <c r="D233" s="2">
        <f>'PR-RAS'!E237</f>
        <v>0</v>
      </c>
      <c r="E233" s="2">
        <v>0</v>
      </c>
      <c r="F233" s="2">
        <v>0</v>
      </c>
      <c r="G233" s="3">
        <f t="shared" si="0"/>
        <v>17536.051759999998</v>
      </c>
      <c r="H233" s="3">
        <f t="shared" si="1"/>
        <v>0.42999999999301508</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75586.429999999993</v>
      </c>
      <c r="D235" s="2">
        <f>'PR-RAS'!E239</f>
        <v>0</v>
      </c>
      <c r="E235" s="2">
        <v>0</v>
      </c>
      <c r="F235" s="2">
        <v>0</v>
      </c>
      <c r="G235" s="3">
        <f t="shared" si="0"/>
        <v>17687.224620000001</v>
      </c>
      <c r="H235" s="3">
        <f t="shared" si="1"/>
        <v>0.42999999999301508</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30630.28</v>
      </c>
      <c r="D242" s="2">
        <f>'PR-RAS'!E246</f>
        <v>26776.78</v>
      </c>
      <c r="E242" s="2">
        <v>0</v>
      </c>
      <c r="F242" s="2">
        <v>0</v>
      </c>
      <c r="G242" s="3">
        <f t="shared" si="0"/>
        <v>20288.30544</v>
      </c>
      <c r="H242" s="3">
        <f t="shared" si="1"/>
        <v>0.5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30630.28</v>
      </c>
      <c r="D243" s="2">
        <f>'PR-RAS'!E247</f>
        <v>26776.78</v>
      </c>
      <c r="E243" s="2">
        <v>0</v>
      </c>
      <c r="F243" s="2">
        <v>0</v>
      </c>
      <c r="G243" s="3">
        <f t="shared" si="0"/>
        <v>20372.489279999998</v>
      </c>
      <c r="H243" s="3">
        <f t="shared" si="1"/>
        <v>0.5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571353.93999999994</v>
      </c>
      <c r="D246" s="2">
        <f>'PR-RAS'!E250</f>
        <v>859402.12</v>
      </c>
      <c r="E246" s="2">
        <v>0</v>
      </c>
      <c r="F246" s="2">
        <v>0</v>
      </c>
      <c r="G246" s="3">
        <f t="shared" si="0"/>
        <v>561088.7540999999</v>
      </c>
      <c r="H246" s="3">
        <f t="shared" si="1"/>
        <v>0.18000000005122274</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567134.5</v>
      </c>
      <c r="D247" s="2">
        <f>'PR-RAS'!E251</f>
        <v>855059.65</v>
      </c>
      <c r="E247" s="2">
        <v>0</v>
      </c>
      <c r="F247" s="2">
        <v>0</v>
      </c>
      <c r="G247" s="3">
        <f t="shared" si="0"/>
        <v>560204.43479999993</v>
      </c>
      <c r="H247" s="3">
        <f t="shared" si="1"/>
        <v>0.84999999997671694</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4219.4399999999996</v>
      </c>
      <c r="D248" s="2">
        <f>'PR-RAS'!E252</f>
        <v>4342.47</v>
      </c>
      <c r="E248" s="2">
        <v>0</v>
      </c>
      <c r="F248" s="2">
        <v>0</v>
      </c>
      <c r="G248" s="3">
        <f t="shared" si="0"/>
        <v>3187.3818600000004</v>
      </c>
      <c r="H248" s="3">
        <f t="shared" si="1"/>
        <v>0.90999999999985448</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25889.57</v>
      </c>
      <c r="D250" s="2">
        <f>'PR-RAS'!E254</f>
        <v>0</v>
      </c>
      <c r="E250" s="2">
        <v>0</v>
      </c>
      <c r="F250" s="2">
        <v>0</v>
      </c>
      <c r="G250" s="3">
        <f t="shared" si="0"/>
        <v>6446.5029299999997</v>
      </c>
      <c r="H250" s="3">
        <f t="shared" si="1"/>
        <v>0.43000000000029104</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25889.57</v>
      </c>
      <c r="D251" s="2">
        <f>'PR-RAS'!E255</f>
        <v>0</v>
      </c>
      <c r="E251" s="2">
        <v>0</v>
      </c>
      <c r="F251" s="2">
        <v>0</v>
      </c>
      <c r="G251" s="3">
        <f t="shared" si="0"/>
        <v>6472.3924999999999</v>
      </c>
      <c r="H251" s="3">
        <f t="shared" si="1"/>
        <v>0.43000000000029104</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5553.82</v>
      </c>
      <c r="D253" s="2">
        <f>'PR-RAS'!E257</f>
        <v>0</v>
      </c>
      <c r="E253" s="2">
        <v>0</v>
      </c>
      <c r="F253" s="2">
        <v>0</v>
      </c>
      <c r="G253" s="3">
        <f t="shared" si="0"/>
        <v>1399.5626399999999</v>
      </c>
      <c r="H253" s="3">
        <f t="shared" si="1"/>
        <v>0.18000000000029104</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5553.82</v>
      </c>
      <c r="D256" s="2">
        <f>'PR-RAS'!E260</f>
        <v>0</v>
      </c>
      <c r="E256" s="2">
        <v>0</v>
      </c>
      <c r="F256" s="2">
        <v>0</v>
      </c>
      <c r="G256" s="3">
        <f t="shared" si="0"/>
        <v>1416.2240999999999</v>
      </c>
      <c r="H256" s="3">
        <f t="shared" si="1"/>
        <v>0.18000000000029104</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277656.12</v>
      </c>
      <c r="D258" s="2">
        <f>'PR-RAS'!E262</f>
        <v>291247.91000000003</v>
      </c>
      <c r="E258" s="2">
        <v>0</v>
      </c>
      <c r="F258" s="2">
        <v>0</v>
      </c>
      <c r="G258" s="3">
        <f t="shared" si="0"/>
        <v>221059.04858000003</v>
      </c>
      <c r="H258" s="3">
        <f t="shared" si="1"/>
        <v>0.2099999999627471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277656.12</v>
      </c>
      <c r="D265" s="2">
        <f>'PR-RAS'!E269</f>
        <v>291247.91000000003</v>
      </c>
      <c r="E265" s="2">
        <v>0</v>
      </c>
      <c r="F265" s="2">
        <v>0</v>
      </c>
      <c r="G265" s="3">
        <f t="shared" si="0"/>
        <v>227080.11216000002</v>
      </c>
      <c r="H265" s="3">
        <f t="shared" si="1"/>
        <v>0.2099999999627471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159897.95000000001</v>
      </c>
      <c r="D266" s="2">
        <f>'PR-RAS'!E270</f>
        <v>151300.4</v>
      </c>
      <c r="E266" s="2">
        <v>0</v>
      </c>
      <c r="F266" s="2">
        <v>0</v>
      </c>
      <c r="G266" s="3">
        <f t="shared" si="0"/>
        <v>122562.16875000001</v>
      </c>
      <c r="H266" s="3">
        <f t="shared" si="1"/>
        <v>0.4499999999825377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117758.17</v>
      </c>
      <c r="D267" s="2">
        <f>'PR-RAS'!E271</f>
        <v>139947.51</v>
      </c>
      <c r="E267" s="2">
        <v>0</v>
      </c>
      <c r="F267" s="2">
        <v>0</v>
      </c>
      <c r="G267" s="3">
        <f t="shared" si="0"/>
        <v>105775.74854</v>
      </c>
      <c r="H267" s="3">
        <f t="shared" si="1"/>
        <v>0.65999999998894054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364285</v>
      </c>
      <c r="D269" s="2">
        <f>'PR-RAS'!E273</f>
        <v>441874.91</v>
      </c>
      <c r="E269" s="2">
        <v>0</v>
      </c>
      <c r="F269" s="2">
        <v>0</v>
      </c>
      <c r="G269" s="3">
        <f t="shared" si="0"/>
        <v>334473.33175999997</v>
      </c>
      <c r="H269" s="3">
        <f t="shared" si="1"/>
        <v>9.0000000025611371E-2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243616.95</v>
      </c>
      <c r="D270" s="2">
        <f>'PR-RAS'!E274</f>
        <v>324898.11</v>
      </c>
      <c r="E270" s="2">
        <v>0</v>
      </c>
      <c r="F270" s="2">
        <v>0</v>
      </c>
      <c r="G270" s="3">
        <f t="shared" si="0"/>
        <v>240328.14272999999</v>
      </c>
      <c r="H270" s="3">
        <f t="shared" si="1"/>
        <v>0.15999999997438863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243616.95</v>
      </c>
      <c r="D271" s="2">
        <f>'PR-RAS'!E275</f>
        <v>324898.11</v>
      </c>
      <c r="E271" s="2">
        <v>0</v>
      </c>
      <c r="F271" s="2">
        <v>0</v>
      </c>
      <c r="G271" s="3">
        <f t="shared" si="0"/>
        <v>241221.55590000001</v>
      </c>
      <c r="H271" s="3">
        <f t="shared" si="1"/>
        <v>0.15999999997438863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81110.66</v>
      </c>
      <c r="D274" s="2">
        <f>'PR-RAS'!E278</f>
        <v>64330</v>
      </c>
      <c r="E274" s="2">
        <v>0</v>
      </c>
      <c r="F274" s="2">
        <v>0</v>
      </c>
      <c r="G274" s="3">
        <f t="shared" si="0"/>
        <v>57267.390180000002</v>
      </c>
      <c r="H274" s="3">
        <f t="shared" si="1"/>
        <v>0.33999999999650754</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51150.75</v>
      </c>
      <c r="D275" s="2">
        <f>'PR-RAS'!E279</f>
        <v>64330</v>
      </c>
      <c r="E275" s="2">
        <v>0</v>
      </c>
      <c r="F275" s="2">
        <v>0</v>
      </c>
      <c r="G275" s="3">
        <f t="shared" ref="G275:G528" si="12">(B275/1000)*(C275*1+D275*2)</f>
        <v>49268.145500000006</v>
      </c>
      <c r="H275" s="3">
        <f t="shared" ref="H275:H528" si="13">ABS(C275-ROUND(C275,0))+ABS(D275-ROUND(D275,0))</f>
        <v>0.25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29959.91</v>
      </c>
      <c r="D276" s="2">
        <f>'PR-RAS'!E280</f>
        <v>0</v>
      </c>
      <c r="E276" s="2">
        <v>0</v>
      </c>
      <c r="F276" s="2">
        <v>0</v>
      </c>
      <c r="G276" s="3">
        <f t="shared" si="12"/>
        <v>8238.9752500000013</v>
      </c>
      <c r="H276" s="3">
        <f t="shared" si="13"/>
        <v>9.0000000000145519E-2</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7696.05</v>
      </c>
      <c r="E279" s="2">
        <v>0</v>
      </c>
      <c r="F279" s="2">
        <v>0</v>
      </c>
      <c r="G279" s="3">
        <f t="shared" si="12"/>
        <v>4279.0038000000004</v>
      </c>
      <c r="H279" s="3">
        <f t="shared" si="13"/>
        <v>5.0000000000181899E-2</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7696.05</v>
      </c>
      <c r="E280" s="2">
        <v>0</v>
      </c>
      <c r="F280" s="2">
        <v>0</v>
      </c>
      <c r="G280" s="3">
        <f t="shared" si="12"/>
        <v>4294.3959000000004</v>
      </c>
      <c r="H280" s="3">
        <f t="shared" si="13"/>
        <v>5.0000000000181899E-2</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39557.39</v>
      </c>
      <c r="D285" s="2">
        <f>'PR-RAS'!E289</f>
        <v>44950.75</v>
      </c>
      <c r="E285" s="2">
        <v>0</v>
      </c>
      <c r="F285" s="2">
        <v>0</v>
      </c>
      <c r="G285" s="3">
        <f t="shared" si="12"/>
        <v>36766.324759999996</v>
      </c>
      <c r="H285" s="3">
        <f t="shared" si="13"/>
        <v>0.63999999999941792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38831.72</v>
      </c>
      <c r="D286" s="2">
        <f>'PR-RAS'!E290</f>
        <v>44950.75</v>
      </c>
      <c r="E286" s="2">
        <v>0</v>
      </c>
      <c r="F286" s="2">
        <v>0</v>
      </c>
      <c r="G286" s="3">
        <f t="shared" si="12"/>
        <v>36688.967699999994</v>
      </c>
      <c r="H286" s="3">
        <f t="shared" si="13"/>
        <v>0.52999999999883585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725.67</v>
      </c>
      <c r="D287" s="2">
        <f>'PR-RAS'!E291</f>
        <v>0</v>
      </c>
      <c r="E287" s="2">
        <v>0</v>
      </c>
      <c r="F287" s="2">
        <v>0</v>
      </c>
      <c r="G287" s="3">
        <f t="shared" si="12"/>
        <v>207.54161999999997</v>
      </c>
      <c r="H287" s="3">
        <f t="shared" si="13"/>
        <v>0.33000000000004093</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3741553.83</v>
      </c>
      <c r="D295" s="2">
        <f>'PR-RAS'!E299</f>
        <v>4419525.0999999996</v>
      </c>
      <c r="E295" s="2">
        <v>0</v>
      </c>
      <c r="F295" s="2">
        <v>0</v>
      </c>
      <c r="G295" s="3">
        <f t="shared" si="12"/>
        <v>3698697.5848199995</v>
      </c>
      <c r="H295" s="3">
        <f t="shared" si="13"/>
        <v>0.26999999955296516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1959078.3200000003</v>
      </c>
      <c r="D296" s="2">
        <f>'PR-RAS'!E300</f>
        <v>3140539.6400000006</v>
      </c>
      <c r="E296" s="2">
        <v>0</v>
      </c>
      <c r="F296" s="2">
        <v>0</v>
      </c>
      <c r="G296" s="3">
        <f t="shared" si="12"/>
        <v>2430846.4920000001</v>
      </c>
      <c r="H296" s="3">
        <f t="shared" si="13"/>
        <v>0.67999999970197678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47623.040000000001</v>
      </c>
      <c r="E298" s="2">
        <v>0</v>
      </c>
      <c r="F298" s="2">
        <v>0</v>
      </c>
      <c r="G298" s="3">
        <f t="shared" si="12"/>
        <v>28288.085759999998</v>
      </c>
      <c r="H298" s="3">
        <f t="shared" si="13"/>
        <v>4.0000000000873115E-2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390383.18</v>
      </c>
      <c r="D299" s="2">
        <f>'PR-RAS'!E303</f>
        <v>0</v>
      </c>
      <c r="E299" s="2">
        <v>0</v>
      </c>
      <c r="F299" s="2">
        <v>0</v>
      </c>
      <c r="G299" s="3">
        <f t="shared" si="12"/>
        <v>116334.18763999999</v>
      </c>
      <c r="H299" s="3">
        <f t="shared" si="13"/>
        <v>0.17999999999301508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103630.23</v>
      </c>
      <c r="D300" s="2">
        <f>'PR-RAS'!E304</f>
        <v>85589.96</v>
      </c>
      <c r="E300" s="2">
        <v>0</v>
      </c>
      <c r="F300" s="2">
        <v>0</v>
      </c>
      <c r="G300" s="3">
        <f t="shared" si="12"/>
        <v>82168.234850000008</v>
      </c>
      <c r="H300" s="3">
        <f t="shared" si="13"/>
        <v>0.26999999998952262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69276.740000000005</v>
      </c>
      <c r="D303" s="2">
        <f>'PR-RAS'!E308</f>
        <v>145702.37</v>
      </c>
      <c r="E303" s="2">
        <v>0</v>
      </c>
      <c r="F303" s="2">
        <v>0</v>
      </c>
      <c r="G303" s="3">
        <f t="shared" si="12"/>
        <v>108925.80695999999</v>
      </c>
      <c r="H303" s="3">
        <f t="shared" si="13"/>
        <v>0.6299999999901047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5859.36</v>
      </c>
      <c r="D304" s="2">
        <f>'PR-RAS'!E309</f>
        <v>129859.44</v>
      </c>
      <c r="E304" s="2">
        <v>0</v>
      </c>
      <c r="F304" s="2">
        <v>0</v>
      </c>
      <c r="G304" s="3">
        <f t="shared" si="12"/>
        <v>80470.206720000002</v>
      </c>
      <c r="H304" s="3">
        <f t="shared" si="13"/>
        <v>0.80000000000200089</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5859.36</v>
      </c>
      <c r="D305" s="2">
        <f>'PR-RAS'!E310</f>
        <v>129859.44</v>
      </c>
      <c r="E305" s="2">
        <v>0</v>
      </c>
      <c r="F305" s="2">
        <v>0</v>
      </c>
      <c r="G305" s="3">
        <f t="shared" si="12"/>
        <v>80735.78495999999</v>
      </c>
      <c r="H305" s="3">
        <f t="shared" si="13"/>
        <v>0.80000000000200089</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5859.36</v>
      </c>
      <c r="D306" s="2">
        <f>'PR-RAS'!E311</f>
        <v>129859.44</v>
      </c>
      <c r="E306" s="2">
        <v>0</v>
      </c>
      <c r="F306" s="2">
        <v>0</v>
      </c>
      <c r="G306" s="3">
        <f t="shared" si="12"/>
        <v>81001.363199999993</v>
      </c>
      <c r="H306" s="3">
        <f t="shared" si="13"/>
        <v>0.80000000000200089</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63417.380000000005</v>
      </c>
      <c r="D316" s="2">
        <f>'PR-RAS'!E321</f>
        <v>15842.93</v>
      </c>
      <c r="E316" s="2">
        <v>0</v>
      </c>
      <c r="F316" s="2">
        <v>0</v>
      </c>
      <c r="G316" s="3">
        <f t="shared" si="12"/>
        <v>29957.520600000003</v>
      </c>
      <c r="H316" s="3">
        <f t="shared" si="13"/>
        <v>0.45000000000436557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57291.54</v>
      </c>
      <c r="D317" s="2">
        <f>'PR-RAS'!E322</f>
        <v>15842.93</v>
      </c>
      <c r="E317" s="2">
        <v>0</v>
      </c>
      <c r="F317" s="2">
        <v>0</v>
      </c>
      <c r="G317" s="3">
        <f t="shared" si="12"/>
        <v>28116.858399999997</v>
      </c>
      <c r="H317" s="3">
        <f t="shared" si="13"/>
        <v>0.52999999999883585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57291.54</v>
      </c>
      <c r="D318" s="2">
        <f>'PR-RAS'!E323</f>
        <v>15842.93</v>
      </c>
      <c r="E318" s="2">
        <v>0</v>
      </c>
      <c r="F318" s="2">
        <v>0</v>
      </c>
      <c r="G318" s="3">
        <f t="shared" si="12"/>
        <v>28205.835799999997</v>
      </c>
      <c r="H318" s="3">
        <f t="shared" si="13"/>
        <v>0.52999999999883585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6125.84</v>
      </c>
      <c r="D331" s="2">
        <f>'PR-RAS'!E336</f>
        <v>0</v>
      </c>
      <c r="E331" s="2">
        <v>0</v>
      </c>
      <c r="F331" s="2">
        <v>0</v>
      </c>
      <c r="G331" s="3">
        <f t="shared" si="12"/>
        <v>2021.5272000000002</v>
      </c>
      <c r="H331" s="3">
        <f t="shared" si="13"/>
        <v>0.15999999999985448</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6125.84</v>
      </c>
      <c r="D332" s="2">
        <f>'PR-RAS'!E337</f>
        <v>0</v>
      </c>
      <c r="E332" s="2">
        <v>0</v>
      </c>
      <c r="F332" s="2">
        <v>0</v>
      </c>
      <c r="G332" s="3">
        <f t="shared" si="12"/>
        <v>2027.6530400000001</v>
      </c>
      <c r="H332" s="3">
        <f t="shared" si="13"/>
        <v>0.15999999999985448</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2345509.31</v>
      </c>
      <c r="D355" s="2">
        <f>'PR-RAS'!E360</f>
        <v>3910601.16</v>
      </c>
      <c r="E355" s="2">
        <v>0</v>
      </c>
      <c r="F355" s="2">
        <v>0</v>
      </c>
      <c r="G355" s="3">
        <f t="shared" si="12"/>
        <v>3599015.9170200001</v>
      </c>
      <c r="H355" s="3">
        <f t="shared" si="13"/>
        <v>0.47000000020489097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54157.83</v>
      </c>
      <c r="D356" s="2">
        <f>'PR-RAS'!E361</f>
        <v>37355</v>
      </c>
      <c r="E356" s="2">
        <v>0</v>
      </c>
      <c r="F356" s="2">
        <v>0</v>
      </c>
      <c r="G356" s="3">
        <f t="shared" si="12"/>
        <v>45748.07965</v>
      </c>
      <c r="H356" s="3">
        <f t="shared" si="13"/>
        <v>0.16999999999825377</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54157.83</v>
      </c>
      <c r="D357" s="2">
        <f>'PR-RAS'!E362</f>
        <v>37355</v>
      </c>
      <c r="E357" s="2">
        <v>0</v>
      </c>
      <c r="F357" s="2">
        <v>0</v>
      </c>
      <c r="G357" s="3">
        <f t="shared" si="12"/>
        <v>45876.947479999995</v>
      </c>
      <c r="H357" s="3">
        <f t="shared" si="13"/>
        <v>0.16999999999825377</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54157.83</v>
      </c>
      <c r="D358" s="2">
        <f>'PR-RAS'!E363</f>
        <v>37355</v>
      </c>
      <c r="E358" s="2">
        <v>0</v>
      </c>
      <c r="F358" s="2">
        <v>0</v>
      </c>
      <c r="G358" s="3">
        <f t="shared" si="12"/>
        <v>46005.815309999998</v>
      </c>
      <c r="H358" s="3">
        <f t="shared" si="13"/>
        <v>0.16999999999825377</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1402361</v>
      </c>
      <c r="D368" s="2">
        <f>'PR-RAS'!E373</f>
        <v>2646132.5900000003</v>
      </c>
      <c r="E368" s="2">
        <v>0</v>
      </c>
      <c r="F368" s="2">
        <v>0</v>
      </c>
      <c r="G368" s="3">
        <f t="shared" si="12"/>
        <v>2456927.8080600002</v>
      </c>
      <c r="H368" s="3">
        <f t="shared" si="13"/>
        <v>0.40999999968335032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1018653.8099999999</v>
      </c>
      <c r="D369" s="2">
        <f>'PR-RAS'!E374</f>
        <v>2299337.02</v>
      </c>
      <c r="E369" s="2">
        <v>0</v>
      </c>
      <c r="F369" s="2">
        <v>0</v>
      </c>
      <c r="G369" s="3">
        <f t="shared" si="12"/>
        <v>2067176.6487999998</v>
      </c>
      <c r="H369" s="3">
        <f t="shared" si="13"/>
        <v>0.21000000007916242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587764.84</v>
      </c>
      <c r="D371" s="2">
        <f>'PR-RAS'!E376</f>
        <v>1998337.73</v>
      </c>
      <c r="E371" s="2">
        <v>0</v>
      </c>
      <c r="F371" s="2">
        <v>0</v>
      </c>
      <c r="G371" s="3">
        <f t="shared" si="12"/>
        <v>1696242.9109999998</v>
      </c>
      <c r="H371" s="3">
        <f t="shared" si="13"/>
        <v>0.43000000005122274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263553.34999999998</v>
      </c>
      <c r="D372" s="2">
        <f>'PR-RAS'!E377</f>
        <v>92529.36</v>
      </c>
      <c r="E372" s="2">
        <v>0</v>
      </c>
      <c r="F372" s="2">
        <v>0</v>
      </c>
      <c r="G372" s="3">
        <f t="shared" si="12"/>
        <v>166435.07796999998</v>
      </c>
      <c r="H372" s="3">
        <f t="shared" si="13"/>
        <v>0.70999999997729901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167335.62</v>
      </c>
      <c r="D373" s="2">
        <f>'PR-RAS'!E378</f>
        <v>208469.93</v>
      </c>
      <c r="E373" s="2">
        <v>0</v>
      </c>
      <c r="F373" s="2">
        <v>0</v>
      </c>
      <c r="G373" s="3">
        <f t="shared" si="12"/>
        <v>217350.47855999999</v>
      </c>
      <c r="H373" s="3">
        <f t="shared" si="13"/>
        <v>0.45000000001164153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56126.09</v>
      </c>
      <c r="D374" s="2">
        <f>'PR-RAS'!E379</f>
        <v>95681.71</v>
      </c>
      <c r="E374" s="2">
        <v>0</v>
      </c>
      <c r="F374" s="2">
        <v>0</v>
      </c>
      <c r="G374" s="3">
        <f t="shared" si="12"/>
        <v>92313.587230000005</v>
      </c>
      <c r="H374" s="3">
        <f t="shared" si="13"/>
        <v>0.3799999999901047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3629.07</v>
      </c>
      <c r="D375" s="2">
        <f>'PR-RAS'!E380</f>
        <v>6588.45</v>
      </c>
      <c r="E375" s="2">
        <v>0</v>
      </c>
      <c r="F375" s="2">
        <v>0</v>
      </c>
      <c r="G375" s="3">
        <f t="shared" si="12"/>
        <v>6285.4327800000001</v>
      </c>
      <c r="H375" s="3">
        <f t="shared" si="13"/>
        <v>0.51999999999998181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22672.04</v>
      </c>
      <c r="D376" s="2">
        <f>'PR-RAS'!E381</f>
        <v>20604.810000000001</v>
      </c>
      <c r="E376" s="2">
        <v>0</v>
      </c>
      <c r="F376" s="2">
        <v>0</v>
      </c>
      <c r="G376" s="3">
        <f t="shared" si="12"/>
        <v>23955.622500000001</v>
      </c>
      <c r="H376" s="3">
        <f t="shared" si="13"/>
        <v>0.22999999999956344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271.79000000000002</v>
      </c>
      <c r="D377" s="2">
        <f>'PR-RAS'!E382</f>
        <v>0</v>
      </c>
      <c r="E377" s="2">
        <v>0</v>
      </c>
      <c r="F377" s="2">
        <v>0</v>
      </c>
      <c r="G377" s="3">
        <f t="shared" si="12"/>
        <v>102.19304000000001</v>
      </c>
      <c r="H377" s="3">
        <f t="shared" si="13"/>
        <v>0.20999999999997954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12223.75</v>
      </c>
      <c r="D380" s="2">
        <f>'PR-RAS'!E385</f>
        <v>3652.3</v>
      </c>
      <c r="E380" s="2">
        <v>0</v>
      </c>
      <c r="F380" s="2">
        <v>0</v>
      </c>
      <c r="G380" s="3">
        <f t="shared" si="12"/>
        <v>7401.2446499999996</v>
      </c>
      <c r="H380" s="3">
        <f t="shared" si="13"/>
        <v>0.5500000000001819</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17329.439999999999</v>
      </c>
      <c r="D381" s="2">
        <f>'PR-RAS'!E386</f>
        <v>64836.15</v>
      </c>
      <c r="E381" s="2">
        <v>0</v>
      </c>
      <c r="F381" s="2">
        <v>0</v>
      </c>
      <c r="G381" s="3">
        <f t="shared" si="12"/>
        <v>55860.661199999995</v>
      </c>
      <c r="H381" s="3">
        <f t="shared" si="13"/>
        <v>0.59000000000014552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319581.09999999998</v>
      </c>
      <c r="D383" s="2">
        <f>'PR-RAS'!E388</f>
        <v>15740.16</v>
      </c>
      <c r="E383" s="2">
        <v>0</v>
      </c>
      <c r="F383" s="2">
        <v>0</v>
      </c>
      <c r="G383" s="3">
        <f t="shared" si="12"/>
        <v>134105.46244</v>
      </c>
      <c r="H383" s="3">
        <f t="shared" si="13"/>
        <v>0.25999999997657142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25000</v>
      </c>
      <c r="D384" s="2">
        <f>'PR-RAS'!E389</f>
        <v>0</v>
      </c>
      <c r="E384" s="2">
        <v>0</v>
      </c>
      <c r="F384" s="2">
        <v>0</v>
      </c>
      <c r="G384" s="3">
        <f t="shared" si="12"/>
        <v>9575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294581.09999999998</v>
      </c>
      <c r="D386" s="2">
        <f>'PR-RAS'!E391</f>
        <v>15740.16</v>
      </c>
      <c r="E386" s="2">
        <v>0</v>
      </c>
      <c r="F386" s="2">
        <v>0</v>
      </c>
      <c r="G386" s="3">
        <f t="shared" si="12"/>
        <v>125533.6467</v>
      </c>
      <c r="H386" s="3">
        <f t="shared" si="13"/>
        <v>0.25999999997657142</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3000</v>
      </c>
      <c r="D388" s="2">
        <f>'PR-RAS'!E393</f>
        <v>18060</v>
      </c>
      <c r="E388" s="2">
        <v>0</v>
      </c>
      <c r="F388" s="2">
        <v>0</v>
      </c>
      <c r="G388" s="3">
        <f t="shared" si="12"/>
        <v>15139.44</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3000</v>
      </c>
      <c r="D390" s="2">
        <f>'PR-RAS'!E395</f>
        <v>18060</v>
      </c>
      <c r="E390" s="2">
        <v>0</v>
      </c>
      <c r="F390" s="2">
        <v>0</v>
      </c>
      <c r="G390" s="3">
        <f t="shared" si="12"/>
        <v>15217.68</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5000</v>
      </c>
      <c r="D396" s="2">
        <f>'PR-RAS'!E401</f>
        <v>217313.7</v>
      </c>
      <c r="E396" s="2">
        <v>0</v>
      </c>
      <c r="F396" s="2">
        <v>0</v>
      </c>
      <c r="G396" s="3">
        <f t="shared" si="12"/>
        <v>173652.823</v>
      </c>
      <c r="H396" s="3">
        <f t="shared" si="13"/>
        <v>0.29999999998835847</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5000</v>
      </c>
      <c r="D398" s="2">
        <f>'PR-RAS'!E403</f>
        <v>14600</v>
      </c>
      <c r="E398" s="2">
        <v>0</v>
      </c>
      <c r="F398" s="2">
        <v>0</v>
      </c>
      <c r="G398" s="3">
        <f t="shared" si="12"/>
        <v>13577.400000000001</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202713.7</v>
      </c>
      <c r="E399" s="2">
        <v>0</v>
      </c>
      <c r="F399" s="2">
        <v>0</v>
      </c>
      <c r="G399" s="3">
        <f t="shared" si="12"/>
        <v>161360.10520000002</v>
      </c>
      <c r="H399" s="3">
        <f t="shared" si="13"/>
        <v>0.29999999998835847</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888990.48</v>
      </c>
      <c r="D407" s="2">
        <f>'PR-RAS'!E412</f>
        <v>1227113.57</v>
      </c>
      <c r="E407" s="2">
        <v>0</v>
      </c>
      <c r="F407" s="2">
        <v>0</v>
      </c>
      <c r="G407" s="3">
        <f t="shared" si="12"/>
        <v>1357346.3537200002</v>
      </c>
      <c r="H407" s="3">
        <f t="shared" si="13"/>
        <v>0.90999999991618097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888990.48</v>
      </c>
      <c r="D408" s="2">
        <f>'PR-RAS'!E413</f>
        <v>1227113.57</v>
      </c>
      <c r="E408" s="2">
        <v>0</v>
      </c>
      <c r="F408" s="2">
        <v>0</v>
      </c>
      <c r="G408" s="3">
        <f t="shared" si="12"/>
        <v>1360689.57134</v>
      </c>
      <c r="H408" s="3">
        <f t="shared" si="13"/>
        <v>0.90999999991618097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2276232.5699999998</v>
      </c>
      <c r="D413" s="2">
        <f>'PR-RAS'!E418</f>
        <v>3764898.79</v>
      </c>
      <c r="E413" s="2">
        <v>0</v>
      </c>
      <c r="F413" s="2">
        <v>0</v>
      </c>
      <c r="G413" s="3">
        <f t="shared" si="12"/>
        <v>4040084.4218000001</v>
      </c>
      <c r="H413" s="3">
        <f t="shared" si="13"/>
        <v>0.64000000013038516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1147540.3700000001</v>
      </c>
      <c r="D414" s="2">
        <f>'PR-RAS'!E419</f>
        <v>0</v>
      </c>
      <c r="E414" s="2">
        <v>0</v>
      </c>
      <c r="F414" s="2">
        <v>0</v>
      </c>
      <c r="G414" s="3">
        <f t="shared" si="12"/>
        <v>473934.17281000002</v>
      </c>
      <c r="H414" s="3">
        <f t="shared" si="13"/>
        <v>0.37000000011175871</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2786.33</v>
      </c>
      <c r="D416" s="2">
        <f>'PR-RAS'!E421</f>
        <v>305.88</v>
      </c>
      <c r="E416" s="2">
        <v>0</v>
      </c>
      <c r="F416" s="2">
        <v>0</v>
      </c>
      <c r="G416" s="3">
        <f t="shared" si="12"/>
        <v>1410.2073499999999</v>
      </c>
      <c r="H416" s="3">
        <f t="shared" si="13"/>
        <v>0.44999999999993179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5769908.8900000006</v>
      </c>
      <c r="D417" s="2">
        <f>'PR-RAS'!E422</f>
        <v>7705767.1100000003</v>
      </c>
      <c r="E417" s="2">
        <v>0</v>
      </c>
      <c r="F417" s="2">
        <v>0</v>
      </c>
      <c r="G417" s="3">
        <f t="shared" si="12"/>
        <v>8811480.3337599989</v>
      </c>
      <c r="H417" s="3">
        <f t="shared" si="13"/>
        <v>0.21999999973922968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6087063.1400000006</v>
      </c>
      <c r="D418" s="2">
        <f>'PR-RAS'!E423</f>
        <v>8330126.2599999998</v>
      </c>
      <c r="E418" s="2">
        <v>0</v>
      </c>
      <c r="F418" s="2">
        <v>0</v>
      </c>
      <c r="G418" s="3">
        <f t="shared" si="12"/>
        <v>9485630.6302199997</v>
      </c>
      <c r="H418" s="3">
        <f t="shared" si="13"/>
        <v>0.40000000037252903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317154.25</v>
      </c>
      <c r="D420" s="2">
        <f>'PR-RAS'!E425</f>
        <v>624359.14999999944</v>
      </c>
      <c r="E420" s="2">
        <v>0</v>
      </c>
      <c r="F420" s="2">
        <v>0</v>
      </c>
      <c r="G420" s="3">
        <f t="shared" si="12"/>
        <v>656100.59844999947</v>
      </c>
      <c r="H420" s="3">
        <f t="shared" si="13"/>
        <v>0.39999999944120646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757157.19000000018</v>
      </c>
      <c r="D421" s="2">
        <f>'PR-RAS'!E426</f>
        <v>47623.040000000001</v>
      </c>
      <c r="E421" s="2">
        <v>0</v>
      </c>
      <c r="F421" s="2">
        <v>0</v>
      </c>
      <c r="G421" s="3">
        <f t="shared" si="12"/>
        <v>358009.37340000004</v>
      </c>
      <c r="H421" s="3">
        <f t="shared" si="13"/>
        <v>0.2300000001778244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106416.56</v>
      </c>
      <c r="D423" s="2">
        <f>'PR-RAS'!E428</f>
        <v>85895.840000000011</v>
      </c>
      <c r="E423" s="2">
        <v>0</v>
      </c>
      <c r="F423" s="2">
        <v>0</v>
      </c>
      <c r="G423" s="3">
        <f t="shared" si="12"/>
        <v>117403.87727999999</v>
      </c>
      <c r="H423" s="3">
        <f t="shared" si="13"/>
        <v>0.59999999999126885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600000</v>
      </c>
      <c r="E424" s="2">
        <v>0</v>
      </c>
      <c r="F424" s="2">
        <v>0</v>
      </c>
      <c r="G424" s="3">
        <f t="shared" si="12"/>
        <v>507600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600000</v>
      </c>
      <c r="E485" s="2">
        <v>0</v>
      </c>
      <c r="F485" s="2">
        <v>0</v>
      </c>
      <c r="G485" s="3">
        <f t="shared" si="12"/>
        <v>580800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600000</v>
      </c>
      <c r="E496" s="2">
        <v>0</v>
      </c>
      <c r="F496" s="2">
        <v>0</v>
      </c>
      <c r="G496" s="3">
        <f t="shared" si="12"/>
        <v>594000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600000</v>
      </c>
      <c r="E497" s="2">
        <v>0</v>
      </c>
      <c r="F497" s="2">
        <v>0</v>
      </c>
      <c r="G497" s="3">
        <f t="shared" si="12"/>
        <v>595200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382038.51</v>
      </c>
      <c r="D529" s="2">
        <f>'PR-RAS'!E535</f>
        <v>248739.86</v>
      </c>
      <c r="E529" s="2">
        <v>0</v>
      </c>
      <c r="F529" s="2">
        <v>0</v>
      </c>
      <c r="G529" s="3">
        <f t="shared" ref="G529:G836" si="14">(B529/1000)*(C529*1+D529*2)</f>
        <v>464385.62544000003</v>
      </c>
      <c r="H529" s="3">
        <f t="shared" ref="H529:H836" si="15">ABS(C529-ROUND(C529,0))+ABS(D529-ROUND(D529,0))</f>
        <v>0.63000000000465661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1.07</v>
      </c>
      <c r="D578" s="2">
        <f>'PR-RAS'!E584</f>
        <v>0</v>
      </c>
      <c r="E578" s="2">
        <v>0</v>
      </c>
      <c r="F578" s="2">
        <v>0</v>
      </c>
      <c r="G578" s="3">
        <f t="shared" si="14"/>
        <v>0.61738999999999999</v>
      </c>
      <c r="H578" s="3">
        <f t="shared" si="15"/>
        <v>7.0000000000000062E-2</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1.07</v>
      </c>
      <c r="D583" s="2">
        <f>'PR-RAS'!E589</f>
        <v>0</v>
      </c>
      <c r="E583" s="2">
        <v>0</v>
      </c>
      <c r="F583" s="2">
        <v>0</v>
      </c>
      <c r="G583" s="3">
        <f t="shared" si="14"/>
        <v>0.62273999999999996</v>
      </c>
      <c r="H583" s="3">
        <f t="shared" si="15"/>
        <v>7.0000000000000062E-2</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1.07</v>
      </c>
      <c r="D584" s="2">
        <f>'PR-RAS'!E590</f>
        <v>0</v>
      </c>
      <c r="E584" s="2">
        <v>0</v>
      </c>
      <c r="F584" s="2">
        <v>0</v>
      </c>
      <c r="G584" s="3">
        <f t="shared" si="14"/>
        <v>0.62380999999999998</v>
      </c>
      <c r="H584" s="3">
        <f t="shared" si="15"/>
        <v>7.0000000000000062E-2</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382037.44</v>
      </c>
      <c r="D591" s="2">
        <f>'PR-RAS'!E597</f>
        <v>248739.86</v>
      </c>
      <c r="E591" s="2">
        <v>0</v>
      </c>
      <c r="F591" s="2">
        <v>0</v>
      </c>
      <c r="G591" s="3">
        <f t="shared" si="14"/>
        <v>518915.12439999991</v>
      </c>
      <c r="H591" s="3">
        <f t="shared" si="15"/>
        <v>0.58000000001629815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11887.68</v>
      </c>
      <c r="D597" s="2">
        <f>'PR-RAS'!E603</f>
        <v>990.62</v>
      </c>
      <c r="E597" s="2">
        <v>0</v>
      </c>
      <c r="F597" s="2">
        <v>0</v>
      </c>
      <c r="G597" s="3">
        <f t="shared" si="14"/>
        <v>8265.8763199999994</v>
      </c>
      <c r="H597" s="3">
        <f t="shared" si="15"/>
        <v>0.69999999999970441</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11887.68</v>
      </c>
      <c r="D598" s="2">
        <f>'PR-RAS'!E604</f>
        <v>990.62</v>
      </c>
      <c r="E598" s="2">
        <v>0</v>
      </c>
      <c r="F598" s="2">
        <v>0</v>
      </c>
      <c r="G598" s="3">
        <f t="shared" si="14"/>
        <v>8279.7452400000002</v>
      </c>
      <c r="H598" s="3">
        <f t="shared" si="15"/>
        <v>0.69999999999970441</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370149.76</v>
      </c>
      <c r="D603" s="2">
        <f>'PR-RAS'!E609</f>
        <v>247749.24</v>
      </c>
      <c r="E603" s="2">
        <v>0</v>
      </c>
      <c r="F603" s="2">
        <v>0</v>
      </c>
      <c r="G603" s="3">
        <f t="shared" si="14"/>
        <v>521120.24047999998</v>
      </c>
      <c r="H603" s="3">
        <f t="shared" si="15"/>
        <v>0.47999999998137355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370149.76</v>
      </c>
      <c r="D604" s="2">
        <f>'PR-RAS'!E610</f>
        <v>247749.24</v>
      </c>
      <c r="E604" s="2">
        <v>0</v>
      </c>
      <c r="F604" s="2">
        <v>0</v>
      </c>
      <c r="G604" s="3">
        <f t="shared" si="14"/>
        <v>521985.88871999999</v>
      </c>
      <c r="H604" s="3">
        <f t="shared" si="15"/>
        <v>0.47999999998137355</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351260.14</v>
      </c>
      <c r="E633" s="2">
        <v>0</v>
      </c>
      <c r="F633" s="2">
        <v>0</v>
      </c>
      <c r="G633" s="3">
        <f t="shared" si="14"/>
        <v>443992.81696000003</v>
      </c>
      <c r="H633" s="3">
        <f t="shared" si="15"/>
        <v>0.14000000001396984</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382038.51</v>
      </c>
      <c r="D634" s="2">
        <f>'PR-RAS'!E640</f>
        <v>0</v>
      </c>
      <c r="E634" s="2">
        <v>0</v>
      </c>
      <c r="F634" s="2">
        <v>0</v>
      </c>
      <c r="G634" s="3">
        <f t="shared" si="14"/>
        <v>241830.37683000002</v>
      </c>
      <c r="H634" s="3">
        <f t="shared" si="15"/>
        <v>0.48999999999068677</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5769908.8900000006</v>
      </c>
      <c r="D637" s="2">
        <f>'PR-RAS'!E643</f>
        <v>8305767.1100000003</v>
      </c>
      <c r="E637" s="2">
        <v>0</v>
      </c>
      <c r="F637" s="2">
        <v>0</v>
      </c>
      <c r="G637" s="3">
        <f t="shared" si="14"/>
        <v>14234597.81796</v>
      </c>
      <c r="H637" s="3">
        <f t="shared" si="15"/>
        <v>0.21999999973922968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6469101.6500000004</v>
      </c>
      <c r="D638" s="2">
        <f>'PR-RAS'!E644</f>
        <v>8578866.1199999992</v>
      </c>
      <c r="E638" s="2">
        <v>0</v>
      </c>
      <c r="F638" s="2">
        <v>0</v>
      </c>
      <c r="G638" s="3">
        <f t="shared" si="14"/>
        <v>15050293.187930001</v>
      </c>
      <c r="H638" s="3">
        <f t="shared" si="15"/>
        <v>0.4699999988079071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699192.75999999978</v>
      </c>
      <c r="D640" s="2">
        <f>'PR-RAS'!E646</f>
        <v>273099.00999999885</v>
      </c>
      <c r="E640" s="2">
        <v>0</v>
      </c>
      <c r="F640" s="2">
        <v>0</v>
      </c>
      <c r="G640" s="3">
        <f t="shared" si="14"/>
        <v>795804.70841999841</v>
      </c>
      <c r="H640" s="3">
        <f t="shared" si="15"/>
        <v>0.24999999906867743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757157.19000000018</v>
      </c>
      <c r="D641" s="2">
        <f>'PR-RAS'!E647</f>
        <v>47623.040000000001</v>
      </c>
      <c r="E641" s="2">
        <v>0</v>
      </c>
      <c r="F641" s="2">
        <v>0</v>
      </c>
      <c r="G641" s="3">
        <f t="shared" si="14"/>
        <v>545538.0928000001</v>
      </c>
      <c r="H641" s="3">
        <f t="shared" si="15"/>
        <v>0.2300000001778244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57964.4300000004</v>
      </c>
      <c r="D643" s="2">
        <f>'PR-RAS'!E649</f>
        <v>0</v>
      </c>
      <c r="E643" s="2">
        <v>0</v>
      </c>
      <c r="F643" s="2">
        <v>0</v>
      </c>
      <c r="G643" s="3">
        <f t="shared" si="14"/>
        <v>37213.164060000257</v>
      </c>
      <c r="H643" s="3">
        <f t="shared" si="15"/>
        <v>0.43000000040046871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225475.96999999884</v>
      </c>
      <c r="E644" s="2">
        <v>0</v>
      </c>
      <c r="F644" s="2">
        <v>0</v>
      </c>
      <c r="G644" s="3">
        <f t="shared" si="14"/>
        <v>289962.09741999849</v>
      </c>
      <c r="H644" s="3">
        <f t="shared" si="15"/>
        <v>3.0000001162989065E-2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161687.67000000001</v>
      </c>
      <c r="D645" s="2">
        <f>'PR-RAS'!E651</f>
        <v>138078.20000000001</v>
      </c>
      <c r="E645" s="2">
        <v>0</v>
      </c>
      <c r="F645" s="2">
        <v>0</v>
      </c>
      <c r="G645" s="3">
        <f t="shared" si="14"/>
        <v>281971.58108000003</v>
      </c>
      <c r="H645" s="3">
        <f t="shared" si="15"/>
        <v>0.52999999999883585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849573.78</v>
      </c>
      <c r="D646" s="2">
        <f>'PR-RAS'!E653</f>
        <v>503312.57</v>
      </c>
      <c r="E646" s="2">
        <v>0</v>
      </c>
      <c r="F646" s="2">
        <v>0</v>
      </c>
      <c r="G646" s="3">
        <f t="shared" si="14"/>
        <v>1197248.3034000001</v>
      </c>
      <c r="H646" s="3">
        <f t="shared" si="15"/>
        <v>0.6499999999650754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6336884.0599999996</v>
      </c>
      <c r="D647" s="2">
        <f>'PR-RAS'!E654</f>
        <v>8456105.5099999998</v>
      </c>
      <c r="E647" s="2">
        <v>0</v>
      </c>
      <c r="F647" s="2">
        <v>0</v>
      </c>
      <c r="G647" s="3">
        <f t="shared" si="14"/>
        <v>15018915.42168</v>
      </c>
      <c r="H647" s="3">
        <f t="shared" si="15"/>
        <v>0.54999999981373549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6683145.2699999996</v>
      </c>
      <c r="D648" s="2">
        <f>'PR-RAS'!E655</f>
        <v>8767206.4900000002</v>
      </c>
      <c r="E648" s="2">
        <v>0</v>
      </c>
      <c r="F648" s="2">
        <v>0</v>
      </c>
      <c r="G648" s="3">
        <f t="shared" si="14"/>
        <v>15668760.187750001</v>
      </c>
      <c r="H648" s="3">
        <f t="shared" si="15"/>
        <v>0.75999999977648258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503312.5700000003</v>
      </c>
      <c r="D649" s="2">
        <f>'PR-RAS'!E656</f>
        <v>192211.58999999985</v>
      </c>
      <c r="E649" s="2">
        <v>0</v>
      </c>
      <c r="F649" s="2">
        <v>0</v>
      </c>
      <c r="G649" s="3">
        <f t="shared" si="14"/>
        <v>575252.76600000006</v>
      </c>
      <c r="H649" s="3">
        <f t="shared" si="15"/>
        <v>0.83999999985098839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25</v>
      </c>
      <c r="D650" s="2">
        <f>'PR-RAS'!E657</f>
        <v>30</v>
      </c>
      <c r="E650" s="2">
        <v>0</v>
      </c>
      <c r="F650" s="2">
        <v>0</v>
      </c>
      <c r="G650" s="3">
        <f t="shared" si="14"/>
        <v>55.164999999999999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25</v>
      </c>
      <c r="D652" s="2">
        <f>'PR-RAS'!E659</f>
        <v>27</v>
      </c>
      <c r="E652" s="2">
        <v>0</v>
      </c>
      <c r="F652" s="2">
        <v>0</v>
      </c>
      <c r="G652" s="3">
        <f t="shared" si="14"/>
        <v>51.429000000000002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16928.61</v>
      </c>
      <c r="D655" s="2">
        <f>'PR-RAS'!E662</f>
        <v>14889.78</v>
      </c>
      <c r="E655" s="2">
        <v>0</v>
      </c>
      <c r="F655" s="2">
        <v>0</v>
      </c>
      <c r="G655" s="3">
        <f t="shared" si="14"/>
        <v>30547.143179999999</v>
      </c>
      <c r="H655" s="3">
        <f t="shared" si="15"/>
        <v>0.60999999999876309</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1616.77</v>
      </c>
      <c r="E656" s="2">
        <v>0</v>
      </c>
      <c r="F656" s="2">
        <v>0</v>
      </c>
      <c r="G656" s="3">
        <f t="shared" ref="G656:G657" si="16">(B656/1000)*(C656*1+D656*2)</f>
        <v>2117.9686999999999</v>
      </c>
      <c r="H656" s="3">
        <f t="shared" ref="H656:H657" si="17">ABS(C656-ROUND(C656,0))+ABS(D656-ROUND(D656,0))</f>
        <v>0.23000000000001819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121145.83</v>
      </c>
      <c r="E657" s="2">
        <v>0</v>
      </c>
      <c r="F657" s="2">
        <v>0</v>
      </c>
      <c r="G657" s="3">
        <f t="shared" si="16"/>
        <v>158943.32896000001</v>
      </c>
      <c r="H657" s="3">
        <f t="shared" si="17"/>
        <v>0.16999999999825377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121.23</v>
      </c>
      <c r="D660" s="2">
        <f>'PR-RAS'!E667</f>
        <v>0</v>
      </c>
      <c r="E660" s="2">
        <v>0</v>
      </c>
      <c r="F660" s="2">
        <v>0</v>
      </c>
      <c r="G660" s="3">
        <f t="shared" si="14"/>
        <v>79.890570000000011</v>
      </c>
      <c r="H660" s="3">
        <f t="shared" si="15"/>
        <v>0.23000000000000398</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1073902.1399999999</v>
      </c>
      <c r="D662" s="2">
        <f>'PR-RAS'!E669</f>
        <v>403425.6</v>
      </c>
      <c r="E662" s="2">
        <v>0</v>
      </c>
      <c r="F662" s="2">
        <v>0</v>
      </c>
      <c r="G662" s="3">
        <f t="shared" si="14"/>
        <v>1243177.95774</v>
      </c>
      <c r="H662" s="3">
        <f t="shared" si="15"/>
        <v>0.53999999992083758</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9440</v>
      </c>
      <c r="D663" s="2">
        <f>'PR-RAS'!E670</f>
        <v>0</v>
      </c>
      <c r="E663" s="2">
        <v>0</v>
      </c>
      <c r="F663" s="2">
        <v>0</v>
      </c>
      <c r="G663" s="3">
        <f t="shared" si="14"/>
        <v>6249.2800000000007</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450</v>
      </c>
      <c r="E664" s="2">
        <v>0</v>
      </c>
      <c r="F664" s="2">
        <v>0</v>
      </c>
      <c r="G664" s="3">
        <f t="shared" si="14"/>
        <v>596.70000000000005</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41119.19</v>
      </c>
      <c r="D665" s="2">
        <f>'PR-RAS'!E672</f>
        <v>62932.74</v>
      </c>
      <c r="E665" s="2">
        <v>0</v>
      </c>
      <c r="F665" s="2">
        <v>0</v>
      </c>
      <c r="G665" s="3">
        <f t="shared" si="14"/>
        <v>110877.82088</v>
      </c>
      <c r="H665" s="3">
        <f t="shared" si="15"/>
        <v>0.45000000000436557</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793454.21</v>
      </c>
      <c r="D666" s="2">
        <f>'PR-RAS'!E673</f>
        <v>1274348.25</v>
      </c>
      <c r="E666" s="2">
        <v>0</v>
      </c>
      <c r="F666" s="2">
        <v>0</v>
      </c>
      <c r="G666" s="3">
        <f t="shared" si="14"/>
        <v>2222530.2221500003</v>
      </c>
      <c r="H666" s="3">
        <f t="shared" si="15"/>
        <v>0.4599999999627471</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165226.62</v>
      </c>
      <c r="E667" s="2">
        <v>0</v>
      </c>
      <c r="F667" s="2">
        <v>0</v>
      </c>
      <c r="G667" s="3">
        <f t="shared" si="14"/>
        <v>220081.85784000001</v>
      </c>
      <c r="H667" s="3">
        <f t="shared" si="15"/>
        <v>0.38000000000465661</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23098.89</v>
      </c>
      <c r="D670" s="2">
        <f>'PR-RAS'!E677</f>
        <v>33085.949999999997</v>
      </c>
      <c r="E670" s="2">
        <v>0</v>
      </c>
      <c r="F670" s="2">
        <v>0</v>
      </c>
      <c r="G670" s="3">
        <f t="shared" si="14"/>
        <v>59722.158510000001</v>
      </c>
      <c r="H670" s="3">
        <f t="shared" si="15"/>
        <v>0.16000000000349246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197856.39</v>
      </c>
      <c r="D671" s="2">
        <f>'PR-RAS'!E678</f>
        <v>0</v>
      </c>
      <c r="E671" s="2">
        <v>0</v>
      </c>
      <c r="F671" s="2">
        <v>0</v>
      </c>
      <c r="G671" s="3">
        <f t="shared" si="14"/>
        <v>132563.78130000003</v>
      </c>
      <c r="H671" s="3">
        <f t="shared" si="15"/>
        <v>0.39000000001396984</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100000</v>
      </c>
      <c r="D674" s="2">
        <f>'PR-RAS'!E681</f>
        <v>102600.62</v>
      </c>
      <c r="E674" s="2">
        <v>0</v>
      </c>
      <c r="F674" s="2">
        <v>0</v>
      </c>
      <c r="G674" s="3">
        <f t="shared" si="14"/>
        <v>205400.43452000001</v>
      </c>
      <c r="H674" s="3">
        <f t="shared" si="15"/>
        <v>0.38000000000465661</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15490.61</v>
      </c>
      <c r="D675" s="2">
        <f>'PR-RAS'!E682</f>
        <v>114429.52</v>
      </c>
      <c r="E675" s="2">
        <v>0</v>
      </c>
      <c r="F675" s="2">
        <v>0</v>
      </c>
      <c r="G675" s="3">
        <f t="shared" si="14"/>
        <v>164691.66410000002</v>
      </c>
      <c r="H675" s="3">
        <f t="shared" si="15"/>
        <v>0.86999999999534339</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173369.74</v>
      </c>
      <c r="D695" s="2">
        <f>'PR-RAS'!E702</f>
        <v>147755.69</v>
      </c>
      <c r="E695" s="2">
        <v>0</v>
      </c>
      <c r="F695" s="2">
        <v>0</v>
      </c>
      <c r="G695" s="3">
        <f t="shared" si="14"/>
        <v>325403.49727999995</v>
      </c>
      <c r="H695" s="3">
        <f t="shared" si="15"/>
        <v>0.57000000000698492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425755.16</v>
      </c>
      <c r="D699" s="2">
        <f>'PR-RAS'!E706</f>
        <v>1437689.71</v>
      </c>
      <c r="E699" s="2">
        <v>0</v>
      </c>
      <c r="F699" s="2">
        <v>0</v>
      </c>
      <c r="G699" s="3">
        <f t="shared" si="14"/>
        <v>2304191.9368400001</v>
      </c>
      <c r="H699" s="3">
        <f t="shared" si="15"/>
        <v>0.45000000001164153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18038.240000000002</v>
      </c>
      <c r="E704" s="2">
        <v>0</v>
      </c>
      <c r="F704" s="2">
        <v>0</v>
      </c>
      <c r="G704" s="3">
        <f t="shared" ref="G704:G707" si="20">(B704/1000)*(C704*1+D704*2)</f>
        <v>25361.765439999999</v>
      </c>
      <c r="H704" s="3">
        <f t="shared" ref="H704:H707" si="21">ABS(C704-ROUND(C704,0))+ABS(D704-ROUND(D704,0))</f>
        <v>0.24000000000160071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51.07</v>
      </c>
      <c r="E705" s="2">
        <v>0</v>
      </c>
      <c r="F705" s="2">
        <v>0</v>
      </c>
      <c r="G705" s="3">
        <f t="shared" si="20"/>
        <v>71.906559999999999</v>
      </c>
      <c r="H705" s="3">
        <f t="shared" si="21"/>
        <v>7.0000000000000284E-2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1312.28</v>
      </c>
      <c r="E719" s="2">
        <v>0</v>
      </c>
      <c r="F719" s="2">
        <v>0</v>
      </c>
      <c r="G719" s="3">
        <f t="shared" si="14"/>
        <v>1884.43408</v>
      </c>
      <c r="H719" s="3">
        <f t="shared" si="15"/>
        <v>0.27999999999997272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3477.53</v>
      </c>
      <c r="D725" s="2">
        <f>'PR-RAS'!E732</f>
        <v>0</v>
      </c>
      <c r="E725" s="2">
        <v>0</v>
      </c>
      <c r="F725" s="2">
        <v>0</v>
      </c>
      <c r="G725" s="3">
        <f t="shared" si="14"/>
        <v>2517.7317200000002</v>
      </c>
      <c r="H725" s="3">
        <f t="shared" si="15"/>
        <v>0.46999999999979991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1038.49</v>
      </c>
      <c r="E726" s="2">
        <v>0</v>
      </c>
      <c r="F726" s="2">
        <v>0</v>
      </c>
      <c r="G726" s="3">
        <f t="shared" si="14"/>
        <v>1505.8105</v>
      </c>
      <c r="H726" s="3">
        <f t="shared" si="15"/>
        <v>0.49000000000000909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14951.15</v>
      </c>
      <c r="D727" s="2">
        <f>'PR-RAS'!E734</f>
        <v>17961.09</v>
      </c>
      <c r="E727" s="2">
        <v>0</v>
      </c>
      <c r="F727" s="2">
        <v>0</v>
      </c>
      <c r="G727" s="3">
        <f t="shared" si="14"/>
        <v>36934.037580000004</v>
      </c>
      <c r="H727" s="3">
        <f t="shared" si="15"/>
        <v>0.23999999999978172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525</v>
      </c>
      <c r="D729" s="2">
        <f>'PR-RAS'!E736</f>
        <v>541.84</v>
      </c>
      <c r="E729" s="2">
        <v>0</v>
      </c>
      <c r="F729" s="2">
        <v>0</v>
      </c>
      <c r="G729" s="3">
        <f t="shared" si="14"/>
        <v>1171.11904</v>
      </c>
      <c r="H729" s="3">
        <f t="shared" si="15"/>
        <v>0.15999999999996817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8061.02</v>
      </c>
      <c r="D730" s="2">
        <f>'PR-RAS'!E737</f>
        <v>5511.58</v>
      </c>
      <c r="E730" s="2">
        <v>0</v>
      </c>
      <c r="F730" s="2">
        <v>0</v>
      </c>
      <c r="G730" s="3">
        <f t="shared" si="14"/>
        <v>13912.36722</v>
      </c>
      <c r="H730" s="3">
        <f t="shared" si="15"/>
        <v>0.44000000000050932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17219.09</v>
      </c>
      <c r="D731" s="2">
        <f>'PR-RAS'!E738</f>
        <v>12390.37</v>
      </c>
      <c r="E731" s="2">
        <v>0</v>
      </c>
      <c r="F731" s="2">
        <v>0</v>
      </c>
      <c r="G731" s="3">
        <f t="shared" si="14"/>
        <v>30659.875899999999</v>
      </c>
      <c r="H731" s="3">
        <f t="shared" si="15"/>
        <v>0.46000000000094587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3751.92</v>
      </c>
      <c r="D732" s="2">
        <f>'PR-RAS'!E739</f>
        <v>3943.98</v>
      </c>
      <c r="E732" s="2">
        <v>0</v>
      </c>
      <c r="F732" s="2">
        <v>0</v>
      </c>
      <c r="G732" s="3">
        <f t="shared" si="14"/>
        <v>8508.7522800000006</v>
      </c>
      <c r="H732" s="3">
        <f t="shared" si="15"/>
        <v>9.9999999999909051E-2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29734.22</v>
      </c>
      <c r="D734" s="2">
        <f>'PR-RAS'!E741</f>
        <v>35872.800000000003</v>
      </c>
      <c r="E734" s="2">
        <v>0</v>
      </c>
      <c r="F734" s="2">
        <v>0</v>
      </c>
      <c r="G734" s="3">
        <f t="shared" si="14"/>
        <v>74384.708060000004</v>
      </c>
      <c r="H734" s="3">
        <f t="shared" si="15"/>
        <v>0.41999999999825377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260</v>
      </c>
      <c r="D735" s="2">
        <f>'PR-RAS'!E742</f>
        <v>300</v>
      </c>
      <c r="E735" s="2">
        <v>0</v>
      </c>
      <c r="F735" s="2">
        <v>0</v>
      </c>
      <c r="G735" s="3">
        <f t="shared" si="14"/>
        <v>631.24</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21.65</v>
      </c>
      <c r="E737" s="2">
        <v>0</v>
      </c>
      <c r="F737" s="2">
        <v>0</v>
      </c>
      <c r="G737" s="3">
        <f t="shared" si="28"/>
        <v>31.868799999999997</v>
      </c>
      <c r="H737" s="3">
        <f t="shared" si="29"/>
        <v>0.35000000000000142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148.33000000000001</v>
      </c>
      <c r="D750" s="2">
        <f>'PR-RAS'!E757</f>
        <v>1.68</v>
      </c>
      <c r="E750" s="2">
        <v>0</v>
      </c>
      <c r="F750" s="2">
        <v>0</v>
      </c>
      <c r="G750" s="3">
        <f t="shared" si="14"/>
        <v>113.61581000000002</v>
      </c>
      <c r="H750" s="3">
        <f t="shared" si="15"/>
        <v>0.65000000000001257</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26879.52</v>
      </c>
      <c r="D753" s="2">
        <f>'PR-RAS'!E760</f>
        <v>26816.9</v>
      </c>
      <c r="E753" s="2">
        <v>0</v>
      </c>
      <c r="F753" s="2">
        <v>0</v>
      </c>
      <c r="G753" s="3">
        <f t="shared" si="14"/>
        <v>60546.016640000009</v>
      </c>
      <c r="H753" s="3">
        <f t="shared" si="15"/>
        <v>0.57999999999810825</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75586.429999999993</v>
      </c>
      <c r="D785" s="2">
        <f>'PR-RAS'!E792</f>
        <v>0</v>
      </c>
      <c r="E785" s="2">
        <v>0</v>
      </c>
      <c r="F785" s="2">
        <v>0</v>
      </c>
      <c r="G785" s="3">
        <f t="shared" si="14"/>
        <v>59259.761119999996</v>
      </c>
      <c r="H785" s="3">
        <f t="shared" si="15"/>
        <v>0.42999999999301508</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23492.59</v>
      </c>
      <c r="D813" s="2">
        <f>'PR-RAS'!E820</f>
        <v>0</v>
      </c>
      <c r="E813" s="2">
        <v>0</v>
      </c>
      <c r="F813" s="2">
        <v>0</v>
      </c>
      <c r="G813" s="3">
        <f t="shared" si="14"/>
        <v>19075.983080000002</v>
      </c>
      <c r="H813" s="3">
        <f t="shared" si="15"/>
        <v>0.40999999999985448</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2396.98</v>
      </c>
      <c r="D816" s="2">
        <f>'PR-RAS'!E823</f>
        <v>0</v>
      </c>
      <c r="E816" s="2">
        <v>0</v>
      </c>
      <c r="F816" s="2">
        <v>0</v>
      </c>
      <c r="G816" s="3">
        <f t="shared" si="14"/>
        <v>1953.5386999999998</v>
      </c>
      <c r="H816" s="3">
        <f t="shared" si="15"/>
        <v>1.999999999998181E-2</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17332.080000000002</v>
      </c>
      <c r="D836" s="2">
        <f>'PR-RAS'!E843</f>
        <v>28936.09</v>
      </c>
      <c r="E836" s="2">
        <v>0</v>
      </c>
      <c r="F836" s="2">
        <v>0</v>
      </c>
      <c r="G836" s="3">
        <f t="shared" si="14"/>
        <v>62795.557100000005</v>
      </c>
      <c r="H836" s="3">
        <f t="shared" si="15"/>
        <v>0.17000000000189175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13076.98</v>
      </c>
      <c r="D837" s="2">
        <f>'PR-RAS'!E844</f>
        <v>16529.689999999999</v>
      </c>
      <c r="E837" s="2">
        <v>0</v>
      </c>
      <c r="F837" s="2">
        <v>0</v>
      </c>
      <c r="G837" s="3">
        <f t="shared" ref="G837:G1010" si="34">(B837/1000)*(C837*1+D837*2)</f>
        <v>38569.996959999997</v>
      </c>
      <c r="H837" s="3">
        <f t="shared" ref="H837:H1095" si="35">ABS(C837-ROUND(C837,0))+ABS(D837-ROUND(D837,0))</f>
        <v>0.33000000000174623</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19253.099999999999</v>
      </c>
      <c r="D839" s="2">
        <f>'PR-RAS'!E846</f>
        <v>21307.59</v>
      </c>
      <c r="E839" s="2">
        <v>0</v>
      </c>
      <c r="F839" s="2">
        <v>0</v>
      </c>
      <c r="G839" s="3">
        <f t="shared" si="34"/>
        <v>51845.618640000001</v>
      </c>
      <c r="H839" s="3">
        <f t="shared" si="35"/>
        <v>0.50999999999839929</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30849.78</v>
      </c>
      <c r="D841" s="2">
        <f>'PR-RAS'!E848</f>
        <v>26850</v>
      </c>
      <c r="E841" s="2">
        <v>0</v>
      </c>
      <c r="F841" s="2">
        <v>0</v>
      </c>
      <c r="G841" s="3">
        <f t="shared" si="34"/>
        <v>71021.815199999997</v>
      </c>
      <c r="H841" s="3">
        <f t="shared" si="35"/>
        <v>0.22000000000116415</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79386.009999999995</v>
      </c>
      <c r="D843" s="2">
        <f>'PR-RAS'!E850</f>
        <v>57677.03</v>
      </c>
      <c r="E843" s="2">
        <v>0</v>
      </c>
      <c r="F843" s="2">
        <v>0</v>
      </c>
      <c r="G843" s="3">
        <f t="shared" si="34"/>
        <v>163971.13894</v>
      </c>
      <c r="H843" s="3">
        <f t="shared" si="35"/>
        <v>3.9999999993597157E-2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8320</v>
      </c>
      <c r="D844" s="2">
        <f>'PR-RAS'!E851</f>
        <v>8320</v>
      </c>
      <c r="E844" s="2">
        <v>0</v>
      </c>
      <c r="F844" s="2">
        <v>0</v>
      </c>
      <c r="G844" s="3">
        <f t="shared" si="34"/>
        <v>21041.279999999999</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109438.17</v>
      </c>
      <c r="D848" s="2">
        <f>'PR-RAS'!E855</f>
        <v>131627.51</v>
      </c>
      <c r="E848" s="2">
        <v>0</v>
      </c>
      <c r="F848" s="2">
        <v>0</v>
      </c>
      <c r="G848" s="3">
        <f t="shared" si="34"/>
        <v>315671.13192999997</v>
      </c>
      <c r="H848" s="3">
        <f t="shared" si="35"/>
        <v>0.65999999998894054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38831.72</v>
      </c>
      <c r="D850" s="2">
        <f>'PR-RAS'!E857</f>
        <v>44950.75</v>
      </c>
      <c r="E850" s="2">
        <v>0</v>
      </c>
      <c r="F850" s="2">
        <v>0</v>
      </c>
      <c r="G850" s="3">
        <f t="shared" si="34"/>
        <v>109294.50378</v>
      </c>
      <c r="H850" s="3">
        <f t="shared" si="35"/>
        <v>0.52999999999883585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725.67</v>
      </c>
      <c r="D854" s="2">
        <f>'PR-RAS'!E861</f>
        <v>0</v>
      </c>
      <c r="E854" s="2">
        <v>0</v>
      </c>
      <c r="F854" s="2">
        <v>0</v>
      </c>
      <c r="G854" s="3">
        <f t="shared" si="34"/>
        <v>618.99650999999994</v>
      </c>
      <c r="H854" s="3">
        <f t="shared" si="35"/>
        <v>0.33000000000004093</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600000</v>
      </c>
      <c r="E906" s="2">
        <v>0</v>
      </c>
      <c r="F906" s="2">
        <v>0</v>
      </c>
      <c r="G906" s="3">
        <f t="shared" si="34"/>
        <v>1086000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11887.68</v>
      </c>
      <c r="D967" s="2">
        <f>'PR-RAS'!E974</f>
        <v>990.62</v>
      </c>
      <c r="E967" s="2">
        <v>0</v>
      </c>
      <c r="F967" s="2">
        <v>0</v>
      </c>
      <c r="G967" s="3">
        <f t="shared" si="34"/>
        <v>13397.37672</v>
      </c>
      <c r="H967" s="3">
        <f t="shared" si="35"/>
        <v>0.69999999999970441</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370149.76</v>
      </c>
      <c r="D974" s="2">
        <f>'PR-RAS'!E981</f>
        <v>247749.24</v>
      </c>
      <c r="E974" s="2">
        <v>0</v>
      </c>
      <c r="F974" s="2">
        <v>0</v>
      </c>
      <c r="G974" s="3">
        <f t="shared" si="34"/>
        <v>842275.73751999997</v>
      </c>
      <c r="H974" s="3">
        <f t="shared" si="35"/>
        <v>0.47999999998137355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23439499.079999994</v>
      </c>
      <c r="D1011" s="7">
        <f>BILANCA!E6</f>
        <v>25887809.690000001</v>
      </c>
      <c r="E1011" s="7">
        <v>0</v>
      </c>
      <c r="F1011" s="7">
        <v>0</v>
      </c>
      <c r="G1011" s="8">
        <f t="shared" ref="G1011:G1306" si="38">B1011/1000*C1011+B1011/500*D1011</f>
        <v>75215.118459999998</v>
      </c>
      <c r="H1011" s="8">
        <f t="shared" si="35"/>
        <v>0.38999999314546585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19322555.619999994</v>
      </c>
      <c r="D1012" s="2">
        <f>BILANCA!E7</f>
        <v>22126271.41</v>
      </c>
      <c r="E1012" s="2">
        <v>0</v>
      </c>
      <c r="F1012" s="2">
        <v>0</v>
      </c>
      <c r="G1012" s="3">
        <f t="shared" si="38"/>
        <v>127150.19688</v>
      </c>
      <c r="H1012" s="3">
        <f t="shared" si="35"/>
        <v>0.79000000655651093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962112.32</v>
      </c>
      <c r="D1013" s="2">
        <f>BILANCA!E8</f>
        <v>973264.57</v>
      </c>
      <c r="E1013" s="2">
        <v>0</v>
      </c>
      <c r="F1013" s="2">
        <v>0</v>
      </c>
      <c r="G1013" s="3">
        <f t="shared" si="38"/>
        <v>8725.9243800000004</v>
      </c>
      <c r="H1013" s="3">
        <f t="shared" si="35"/>
        <v>0.75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906564.22</v>
      </c>
      <c r="D1014" s="2">
        <f>BILANCA!E9</f>
        <v>917884.24</v>
      </c>
      <c r="E1014" s="2">
        <v>0</v>
      </c>
      <c r="F1014" s="2">
        <v>0</v>
      </c>
      <c r="G1014" s="3">
        <f t="shared" si="38"/>
        <v>10969.3308</v>
      </c>
      <c r="H1014" s="3">
        <f t="shared" si="35"/>
        <v>0.4599999999627471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55978.51</v>
      </c>
      <c r="D1015" s="2">
        <f>BILANCA!E10</f>
        <v>55978.51</v>
      </c>
      <c r="E1015" s="2">
        <v>0</v>
      </c>
      <c r="F1015" s="2">
        <v>0</v>
      </c>
      <c r="G1015" s="3">
        <f t="shared" si="38"/>
        <v>839.67765000000009</v>
      </c>
      <c r="H1015" s="3">
        <f t="shared" si="35"/>
        <v>0.97999999999592546</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430.41</v>
      </c>
      <c r="D1016" s="2">
        <f>BILANCA!E11</f>
        <v>598.17999999999995</v>
      </c>
      <c r="E1016" s="2">
        <v>0</v>
      </c>
      <c r="F1016" s="2">
        <v>0</v>
      </c>
      <c r="G1016" s="3">
        <f t="shared" si="38"/>
        <v>9.7606199999999994</v>
      </c>
      <c r="H1016" s="3">
        <f t="shared" si="35"/>
        <v>0.58999999999997499</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18010328.029999994</v>
      </c>
      <c r="D1017" s="2">
        <f>BILANCA!E12</f>
        <v>20347613.649999999</v>
      </c>
      <c r="E1017" s="2">
        <v>0</v>
      </c>
      <c r="F1017" s="2">
        <v>0</v>
      </c>
      <c r="G1017" s="3">
        <f t="shared" si="38"/>
        <v>410938.8873099999</v>
      </c>
      <c r="H1017" s="3">
        <f t="shared" si="35"/>
        <v>0.37999999523162842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17237555.159999996</v>
      </c>
      <c r="D1018" s="2">
        <f>BILANCA!E13</f>
        <v>19361102.07</v>
      </c>
      <c r="E1018" s="2">
        <v>0</v>
      </c>
      <c r="F1018" s="2">
        <v>0</v>
      </c>
      <c r="G1018" s="3">
        <f t="shared" si="38"/>
        <v>447678.07439999998</v>
      </c>
      <c r="H1018" s="3">
        <f t="shared" si="35"/>
        <v>0.22999999672174454</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32712.240000000002</v>
      </c>
      <c r="D1019" s="2">
        <f>BILANCA!E14</f>
        <v>32712.240000000002</v>
      </c>
      <c r="E1019" s="2">
        <v>0</v>
      </c>
      <c r="F1019" s="2">
        <v>0</v>
      </c>
      <c r="G1019" s="3">
        <f t="shared" si="38"/>
        <v>883.23048000000006</v>
      </c>
      <c r="H1019" s="3">
        <f t="shared" si="35"/>
        <v>0.48000000000320142</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8556197.6899999995</v>
      </c>
      <c r="D1020" s="2">
        <f>BILANCA!E15</f>
        <v>11015327.800000001</v>
      </c>
      <c r="E1020" s="2">
        <v>0</v>
      </c>
      <c r="F1020" s="2">
        <v>0</v>
      </c>
      <c r="G1020" s="3">
        <f t="shared" si="38"/>
        <v>305868.53289999999</v>
      </c>
      <c r="H1020" s="3">
        <f t="shared" si="35"/>
        <v>0.50999999977648258</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9878002.7699999996</v>
      </c>
      <c r="D1021" s="2">
        <f>BILANCA!E16</f>
        <v>9970532.1300000008</v>
      </c>
      <c r="E1021" s="2">
        <v>0</v>
      </c>
      <c r="F1021" s="2">
        <v>0</v>
      </c>
      <c r="G1021" s="3">
        <f t="shared" si="38"/>
        <v>328009.73732999997</v>
      </c>
      <c r="H1021" s="3">
        <f t="shared" si="35"/>
        <v>0.3600000012665987</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3648320.29</v>
      </c>
      <c r="D1022" s="2">
        <f>BILANCA!E17</f>
        <v>3872445.43</v>
      </c>
      <c r="E1022" s="2">
        <v>0</v>
      </c>
      <c r="F1022" s="2">
        <v>0</v>
      </c>
      <c r="G1022" s="3">
        <f t="shared" si="38"/>
        <v>136718.5338</v>
      </c>
      <c r="H1022" s="3">
        <f t="shared" si="35"/>
        <v>0.72000000020489097</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4877677.83</v>
      </c>
      <c r="D1023" s="2">
        <f>BILANCA!E18</f>
        <v>5529915.5300000003</v>
      </c>
      <c r="E1023" s="2">
        <v>0</v>
      </c>
      <c r="F1023" s="2">
        <v>0</v>
      </c>
      <c r="G1023" s="3">
        <f t="shared" si="38"/>
        <v>207187.61556999999</v>
      </c>
      <c r="H1023" s="3">
        <f t="shared" si="35"/>
        <v>0.63999999966472387</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219112.16000000003</v>
      </c>
      <c r="D1024" s="2">
        <f>BILANCA!E19</f>
        <v>281715.77</v>
      </c>
      <c r="E1024" s="2">
        <v>0</v>
      </c>
      <c r="F1024" s="2">
        <v>0</v>
      </c>
      <c r="G1024" s="3">
        <f t="shared" si="38"/>
        <v>10955.611800000001</v>
      </c>
      <c r="H1024" s="3">
        <f t="shared" si="35"/>
        <v>0.39000000001396984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118848.21</v>
      </c>
      <c r="D1025" s="2">
        <f>BILANCA!E20</f>
        <v>122495.51</v>
      </c>
      <c r="E1025" s="2">
        <v>0</v>
      </c>
      <c r="F1025" s="2">
        <v>0</v>
      </c>
      <c r="G1025" s="3">
        <f t="shared" si="38"/>
        <v>5457.5884500000002</v>
      </c>
      <c r="H1025" s="3">
        <f t="shared" si="35"/>
        <v>0.70000000001164153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167858.12</v>
      </c>
      <c r="D1026" s="2">
        <f>BILANCA!E21</f>
        <v>187159.98</v>
      </c>
      <c r="E1026" s="2">
        <v>0</v>
      </c>
      <c r="F1026" s="2">
        <v>0</v>
      </c>
      <c r="G1026" s="3">
        <f t="shared" si="38"/>
        <v>8674.8492800000004</v>
      </c>
      <c r="H1026" s="3">
        <f t="shared" si="35"/>
        <v>0.13999999998486601</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54376.800000000003</v>
      </c>
      <c r="D1027" s="2">
        <f>BILANCA!E22</f>
        <v>51571.360000000001</v>
      </c>
      <c r="E1027" s="2">
        <v>0</v>
      </c>
      <c r="F1027" s="2">
        <v>0</v>
      </c>
      <c r="G1027" s="3">
        <f t="shared" si="38"/>
        <v>2677.8318400000003</v>
      </c>
      <c r="H1027" s="3">
        <f t="shared" si="35"/>
        <v>0.55999999999767169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12003.95</v>
      </c>
      <c r="D1028" s="2">
        <f>BILANCA!E23</f>
        <v>12003.95</v>
      </c>
      <c r="E1028" s="2">
        <v>0</v>
      </c>
      <c r="F1028" s="2">
        <v>0</v>
      </c>
      <c r="G1028" s="3">
        <f t="shared" si="38"/>
        <v>648.2133</v>
      </c>
      <c r="H1028" s="3">
        <f t="shared" si="35"/>
        <v>9.9999999998544808E-2</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248.86</v>
      </c>
      <c r="D1029" s="2">
        <f>BILANCA!E24</f>
        <v>248.86</v>
      </c>
      <c r="E1029" s="2">
        <v>0</v>
      </c>
      <c r="F1029" s="2">
        <v>0</v>
      </c>
      <c r="G1029" s="3">
        <f t="shared" si="38"/>
        <v>14.185020000000002</v>
      </c>
      <c r="H1029" s="3">
        <f t="shared" si="35"/>
        <v>0.27999999999997272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22104.41</v>
      </c>
      <c r="D1030" s="2">
        <f>BILANCA!E25</f>
        <v>23109.21</v>
      </c>
      <c r="E1030" s="2">
        <v>0</v>
      </c>
      <c r="F1030" s="2">
        <v>0</v>
      </c>
      <c r="G1030" s="3">
        <f t="shared" si="38"/>
        <v>1366.4566</v>
      </c>
      <c r="H1030" s="3">
        <f t="shared" si="35"/>
        <v>0.61999999999898137</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425266.91</v>
      </c>
      <c r="D1031" s="2">
        <f>BILANCA!E26</f>
        <v>580509.26</v>
      </c>
      <c r="E1031" s="2">
        <v>0</v>
      </c>
      <c r="F1031" s="2">
        <v>0</v>
      </c>
      <c r="G1031" s="3">
        <f t="shared" si="38"/>
        <v>33311.994030000002</v>
      </c>
      <c r="H1031" s="3">
        <f t="shared" si="35"/>
        <v>0.3500000000349246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581595.1</v>
      </c>
      <c r="D1033" s="2">
        <f>BILANCA!E28</f>
        <v>695382.36</v>
      </c>
      <c r="E1033" s="2">
        <v>0</v>
      </c>
      <c r="F1033" s="2">
        <v>0</v>
      </c>
      <c r="G1033" s="3">
        <f t="shared" si="38"/>
        <v>45364.275860000002</v>
      </c>
      <c r="H1033" s="3">
        <f t="shared" si="35"/>
        <v>0.4599999999627471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335308.68000000005</v>
      </c>
      <c r="D1034" s="2">
        <f>BILANCA!E29</f>
        <v>305658.98</v>
      </c>
      <c r="E1034" s="2">
        <v>0</v>
      </c>
      <c r="F1034" s="2">
        <v>0</v>
      </c>
      <c r="G1034" s="3">
        <f t="shared" si="38"/>
        <v>22719.039360000002</v>
      </c>
      <c r="H1034" s="3">
        <f t="shared" si="35"/>
        <v>0.33999999996740371</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63023.03</v>
      </c>
      <c r="D1035" s="2">
        <f>BILANCA!E30</f>
        <v>41506</v>
      </c>
      <c r="E1035" s="2">
        <v>0</v>
      </c>
      <c r="F1035" s="2">
        <v>0</v>
      </c>
      <c r="G1035" s="3">
        <f t="shared" si="38"/>
        <v>3650.8757500000002</v>
      </c>
      <c r="H1035" s="3">
        <f t="shared" si="35"/>
        <v>2.9999999998835847E-2</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396851.39</v>
      </c>
      <c r="D1037" s="2">
        <f>BILANCA!E32</f>
        <v>412591.55</v>
      </c>
      <c r="E1037" s="2">
        <v>0</v>
      </c>
      <c r="F1037" s="2">
        <v>0</v>
      </c>
      <c r="G1037" s="3">
        <f t="shared" si="38"/>
        <v>32994.931230000002</v>
      </c>
      <c r="H1037" s="3">
        <f t="shared" si="35"/>
        <v>0.84000000002561137</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124565.74</v>
      </c>
      <c r="D1039" s="2">
        <f>BILANCA!E34</f>
        <v>148438.57</v>
      </c>
      <c r="E1039" s="2">
        <v>0</v>
      </c>
      <c r="F1039" s="2">
        <v>0</v>
      </c>
      <c r="G1039" s="3">
        <f t="shared" si="38"/>
        <v>12221.84352</v>
      </c>
      <c r="H1039" s="3">
        <f t="shared" si="35"/>
        <v>0.68999999998777639</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9901.6099999999933</v>
      </c>
      <c r="D1040" s="2">
        <f>BILANCA!E35</f>
        <v>24622.620000000003</v>
      </c>
      <c r="E1040" s="2">
        <v>0</v>
      </c>
      <c r="F1040" s="2">
        <v>0</v>
      </c>
      <c r="G1040" s="3">
        <f t="shared" si="38"/>
        <v>1774.4054999999998</v>
      </c>
      <c r="H1040" s="3">
        <f t="shared" si="35"/>
        <v>0.77000000000407454</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278.72000000000003</v>
      </c>
      <c r="D1041" s="2">
        <f>BILANCA!E36</f>
        <v>278.72000000000003</v>
      </c>
      <c r="E1041" s="2">
        <v>0</v>
      </c>
      <c r="F1041" s="2">
        <v>0</v>
      </c>
      <c r="G1041" s="3">
        <f t="shared" si="38"/>
        <v>25.920960000000001</v>
      </c>
      <c r="H1041" s="3">
        <f t="shared" si="35"/>
        <v>0.55999999999994543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58117.95</v>
      </c>
      <c r="D1042" s="2">
        <f>BILANCA!E37</f>
        <v>76177.95</v>
      </c>
      <c r="E1042" s="2">
        <v>0</v>
      </c>
      <c r="F1042" s="2">
        <v>0</v>
      </c>
      <c r="G1042" s="3">
        <f t="shared" si="38"/>
        <v>6735.1632</v>
      </c>
      <c r="H1042" s="3">
        <f t="shared" si="35"/>
        <v>0.10000000000582077</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4459.49</v>
      </c>
      <c r="D1043" s="2">
        <f>BILANCA!E38</f>
        <v>4459.49</v>
      </c>
      <c r="E1043" s="2">
        <v>0</v>
      </c>
      <c r="F1043" s="2">
        <v>0</v>
      </c>
      <c r="G1043" s="3">
        <f t="shared" si="38"/>
        <v>441.48951</v>
      </c>
      <c r="H1043" s="3">
        <f t="shared" si="35"/>
        <v>0.97999999999956344</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52954.55</v>
      </c>
      <c r="D1045" s="2">
        <f>BILANCA!E40</f>
        <v>56293.54</v>
      </c>
      <c r="E1045" s="2">
        <v>0</v>
      </c>
      <c r="F1045" s="2">
        <v>0</v>
      </c>
      <c r="G1045" s="3">
        <f t="shared" si="38"/>
        <v>5793.9570500000009</v>
      </c>
      <c r="H1045" s="3">
        <f t="shared" si="35"/>
        <v>0.9099999999962165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417.72</v>
      </c>
      <c r="D1046" s="2">
        <f>BILANCA!E41</f>
        <v>417.72</v>
      </c>
      <c r="E1046" s="2">
        <v>0</v>
      </c>
      <c r="F1046" s="2">
        <v>0</v>
      </c>
      <c r="G1046" s="3">
        <f t="shared" si="38"/>
        <v>45.113759999999999</v>
      </c>
      <c r="H1046" s="3">
        <f t="shared" si="35"/>
        <v>0.55999999999994543</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417.72</v>
      </c>
      <c r="D1047" s="2">
        <f>BILANCA!E42</f>
        <v>417.72</v>
      </c>
      <c r="E1047" s="2">
        <v>0</v>
      </c>
      <c r="F1047" s="2">
        <v>0</v>
      </c>
      <c r="G1047" s="3">
        <f t="shared" si="38"/>
        <v>46.36692</v>
      </c>
      <c r="H1047" s="3">
        <f t="shared" si="35"/>
        <v>0.55999999999994543</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208032.70000000004</v>
      </c>
      <c r="D1050" s="2">
        <f>BILANCA!E45</f>
        <v>374096.49</v>
      </c>
      <c r="E1050" s="2">
        <v>0</v>
      </c>
      <c r="F1050" s="2">
        <v>0</v>
      </c>
      <c r="G1050" s="3">
        <f t="shared" si="38"/>
        <v>38249.027199999997</v>
      </c>
      <c r="H1050" s="3">
        <f t="shared" si="35"/>
        <v>0.78999999994994141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15848.65</v>
      </c>
      <c r="D1052" s="2">
        <f>BILANCA!E47</f>
        <v>29641.06</v>
      </c>
      <c r="E1052" s="2">
        <v>0</v>
      </c>
      <c r="F1052" s="2">
        <v>0</v>
      </c>
      <c r="G1052" s="3">
        <f t="shared" si="38"/>
        <v>3155.4923400000002</v>
      </c>
      <c r="H1052" s="3">
        <f t="shared" si="35"/>
        <v>0.41000000000167347</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368784.53</v>
      </c>
      <c r="D1053" s="2">
        <f>BILANCA!E48</f>
        <v>553233.46</v>
      </c>
      <c r="E1053" s="2">
        <v>0</v>
      </c>
      <c r="F1053" s="2">
        <v>0</v>
      </c>
      <c r="G1053" s="3">
        <f t="shared" si="38"/>
        <v>63435.812349999993</v>
      </c>
      <c r="H1053" s="3">
        <f t="shared" si="35"/>
        <v>0.92999999993480742</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176600.48</v>
      </c>
      <c r="D1055" s="2">
        <f>BILANCA!E50</f>
        <v>208778.03</v>
      </c>
      <c r="E1055" s="2">
        <v>0</v>
      </c>
      <c r="F1055" s="2">
        <v>0</v>
      </c>
      <c r="G1055" s="3">
        <f t="shared" si="38"/>
        <v>26737.044299999998</v>
      </c>
      <c r="H1055" s="3">
        <f t="shared" si="35"/>
        <v>0.51000000000931323</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96212.82</v>
      </c>
      <c r="D1059" s="2">
        <f>BILANCA!E54</f>
        <v>128953.32</v>
      </c>
      <c r="E1059" s="2">
        <v>0</v>
      </c>
      <c r="F1059" s="2">
        <v>0</v>
      </c>
      <c r="G1059" s="3">
        <f t="shared" si="38"/>
        <v>17351.853540000004</v>
      </c>
      <c r="H1059" s="3">
        <f t="shared" si="35"/>
        <v>0.5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96212.82</v>
      </c>
      <c r="D1060" s="2">
        <f>BILANCA!E55</f>
        <v>128953.32</v>
      </c>
      <c r="E1060" s="2">
        <v>0</v>
      </c>
      <c r="F1060" s="2">
        <v>0</v>
      </c>
      <c r="G1060" s="3">
        <f t="shared" si="38"/>
        <v>17705.973000000002</v>
      </c>
      <c r="H1060" s="3">
        <f t="shared" si="35"/>
        <v>0.5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350115.27</v>
      </c>
      <c r="D1061" s="2">
        <f>BILANCA!E56</f>
        <v>805393.19</v>
      </c>
      <c r="E1061" s="2">
        <v>0</v>
      </c>
      <c r="F1061" s="2">
        <v>0</v>
      </c>
      <c r="G1061" s="3">
        <f t="shared" si="38"/>
        <v>100005.98414999999</v>
      </c>
      <c r="H1061" s="3">
        <f t="shared" si="35"/>
        <v>0.4599999999627471</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350115.27</v>
      </c>
      <c r="D1062" s="2">
        <f>BILANCA!E57</f>
        <v>805393.19</v>
      </c>
      <c r="E1062" s="2">
        <v>0</v>
      </c>
      <c r="F1062" s="2">
        <v>0</v>
      </c>
      <c r="G1062" s="3">
        <f t="shared" si="38"/>
        <v>101966.88579999999</v>
      </c>
      <c r="H1062" s="3">
        <f t="shared" si="35"/>
        <v>0.4599999999627471</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4116943.46</v>
      </c>
      <c r="D1074" s="2">
        <f>BILANCA!E69</f>
        <v>3761538.2800000003</v>
      </c>
      <c r="E1074" s="2">
        <v>0</v>
      </c>
      <c r="F1074" s="2">
        <v>0</v>
      </c>
      <c r="G1074" s="3">
        <f t="shared" si="38"/>
        <v>744961.28128</v>
      </c>
      <c r="H1074" s="3">
        <f t="shared" si="35"/>
        <v>0.74000000022351742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503312.57</v>
      </c>
      <c r="D1075" s="2">
        <f>BILANCA!E70</f>
        <v>192211.59</v>
      </c>
      <c r="E1075" s="2">
        <v>0</v>
      </c>
      <c r="F1075" s="2">
        <v>0</v>
      </c>
      <c r="G1075" s="3">
        <f t="shared" si="38"/>
        <v>57702.823750000003</v>
      </c>
      <c r="H1075" s="3">
        <f t="shared" si="35"/>
        <v>0.83999999999650754</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503312.57</v>
      </c>
      <c r="D1076" s="2">
        <f>BILANCA!E71</f>
        <v>192211.59</v>
      </c>
      <c r="E1076" s="2">
        <v>0</v>
      </c>
      <c r="F1076" s="2">
        <v>0</v>
      </c>
      <c r="G1076" s="3">
        <f t="shared" si="38"/>
        <v>58590.559500000003</v>
      </c>
      <c r="H1076" s="3">
        <f t="shared" si="35"/>
        <v>0.83999999999650754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503210.25</v>
      </c>
      <c r="D1078" s="2">
        <f>BILANCA!E73</f>
        <v>192211.59</v>
      </c>
      <c r="E1078" s="2">
        <v>0</v>
      </c>
      <c r="F1078" s="2">
        <v>0</v>
      </c>
      <c r="G1078" s="3">
        <f t="shared" si="38"/>
        <v>60359.073240000012</v>
      </c>
      <c r="H1078" s="3">
        <f t="shared" si="35"/>
        <v>0.66000000000349246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102.32</v>
      </c>
      <c r="D1080" s="2">
        <f>BILANCA!E75</f>
        <v>0</v>
      </c>
      <c r="E1080" s="2">
        <v>0</v>
      </c>
      <c r="F1080" s="2">
        <v>0</v>
      </c>
      <c r="G1080" s="3">
        <f t="shared" si="38"/>
        <v>7.1623999999999999</v>
      </c>
      <c r="H1080" s="3">
        <f t="shared" si="35"/>
        <v>0.31999999999999318</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2407.0700000000002</v>
      </c>
      <c r="D1087" s="2">
        <f>BILANCA!E82</f>
        <v>2233.0700000000002</v>
      </c>
      <c r="E1087" s="2">
        <v>0</v>
      </c>
      <c r="F1087" s="2">
        <v>0</v>
      </c>
      <c r="G1087" s="3">
        <f t="shared" si="38"/>
        <v>529.23716999999999</v>
      </c>
      <c r="H1087" s="3">
        <f t="shared" si="35"/>
        <v>0.14000000000032742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2407.0700000000002</v>
      </c>
      <c r="D1092" s="2">
        <f>BILANCA!E87</f>
        <v>2233.0700000000002</v>
      </c>
      <c r="E1092" s="2">
        <v>0</v>
      </c>
      <c r="F1092" s="2">
        <v>0</v>
      </c>
      <c r="G1092" s="3">
        <f t="shared" si="38"/>
        <v>563.60322000000008</v>
      </c>
      <c r="H1092" s="3">
        <f t="shared" si="35"/>
        <v>0.14000000000032742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3341998.01</v>
      </c>
      <c r="D1140" s="2">
        <f>BILANCA!E135</f>
        <v>3341998</v>
      </c>
      <c r="E1140" s="2">
        <v>0</v>
      </c>
      <c r="F1140" s="2">
        <v>0</v>
      </c>
      <c r="G1140" s="3">
        <f t="shared" si="38"/>
        <v>1303379.2212999999</v>
      </c>
      <c r="H1140" s="3">
        <f t="shared" si="41"/>
        <v>9.9999997764825821E-3</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3341998.01</v>
      </c>
      <c r="D1141" s="2">
        <f>BILANCA!E136</f>
        <v>3341998</v>
      </c>
      <c r="E1141" s="2">
        <v>0</v>
      </c>
      <c r="F1141" s="2">
        <v>0</v>
      </c>
      <c r="G1141" s="3">
        <f t="shared" si="38"/>
        <v>1313405.2153099999</v>
      </c>
      <c r="H1141" s="3">
        <f t="shared" si="41"/>
        <v>9.9999997764825821E-3</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3341998.01</v>
      </c>
      <c r="D1145" s="2">
        <f>BILANCA!E140</f>
        <v>3341998</v>
      </c>
      <c r="E1145" s="2">
        <v>0</v>
      </c>
      <c r="F1145" s="2">
        <v>0</v>
      </c>
      <c r="G1145" s="3">
        <f t="shared" si="38"/>
        <v>1353509.19135</v>
      </c>
      <c r="H1145" s="3">
        <f t="shared" si="41"/>
        <v>9.9999997764825821E-3</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87303.23000000001</v>
      </c>
      <c r="D1152" s="2">
        <f>BILANCA!E147</f>
        <v>72894.139999999985</v>
      </c>
      <c r="E1152" s="2">
        <v>0</v>
      </c>
      <c r="F1152" s="2">
        <v>0</v>
      </c>
      <c r="G1152" s="3">
        <f t="shared" si="38"/>
        <v>33098.994419999995</v>
      </c>
      <c r="H1152" s="3">
        <f t="shared" si="41"/>
        <v>0.36999999999534339</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2032.46</v>
      </c>
      <c r="D1153" s="2">
        <f>BILANCA!E148</f>
        <v>3295.04</v>
      </c>
      <c r="E1153" s="2">
        <v>0</v>
      </c>
      <c r="F1153" s="2">
        <v>0</v>
      </c>
      <c r="G1153" s="3">
        <f t="shared" si="38"/>
        <v>1233.0232199999998</v>
      </c>
      <c r="H1153" s="3">
        <f t="shared" si="41"/>
        <v>0.5</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110.64</v>
      </c>
      <c r="D1155" s="2">
        <f>BILANCA!E150</f>
        <v>1429.56</v>
      </c>
      <c r="E1155" s="2">
        <v>0</v>
      </c>
      <c r="F1155" s="2">
        <v>0</v>
      </c>
      <c r="G1155" s="3">
        <f t="shared" si="38"/>
        <v>430.61519999999996</v>
      </c>
      <c r="H1155" s="3">
        <f t="shared" si="41"/>
        <v>0.800000000000054</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110.64</v>
      </c>
      <c r="D1158" s="2">
        <f>BILANCA!E153</f>
        <v>1429.56</v>
      </c>
      <c r="E1158" s="2">
        <v>0</v>
      </c>
      <c r="F1158" s="2">
        <v>0</v>
      </c>
      <c r="G1158" s="3">
        <f t="shared" si="38"/>
        <v>439.52447999999998</v>
      </c>
      <c r="H1158" s="3">
        <f t="shared" si="41"/>
        <v>0.800000000000054</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10368.219999999999</v>
      </c>
      <c r="D1164" s="2">
        <f>BILANCA!E159</f>
        <v>4828.34</v>
      </c>
      <c r="E1164" s="2">
        <v>0</v>
      </c>
      <c r="F1164" s="2">
        <v>0</v>
      </c>
      <c r="G1164" s="3">
        <f t="shared" si="38"/>
        <v>3083.8346000000001</v>
      </c>
      <c r="H1164" s="3">
        <f t="shared" si="41"/>
        <v>0.55999999999949068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156779.38</v>
      </c>
      <c r="D1165" s="2">
        <f>BILANCA!E160</f>
        <v>132290.76999999999</v>
      </c>
      <c r="E1165" s="2">
        <v>0</v>
      </c>
      <c r="F1165" s="2">
        <v>0</v>
      </c>
      <c r="G1165" s="3">
        <f t="shared" si="38"/>
        <v>65310.942599999995</v>
      </c>
      <c r="H1165" s="3">
        <f t="shared" si="41"/>
        <v>0.61000000001513399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5804.44</v>
      </c>
      <c r="D1168" s="2">
        <f>BILANCA!E163</f>
        <v>6434.8</v>
      </c>
      <c r="E1168" s="2">
        <v>0</v>
      </c>
      <c r="F1168" s="2">
        <v>0</v>
      </c>
      <c r="G1168" s="3">
        <f t="shared" si="38"/>
        <v>2950.4983199999997</v>
      </c>
      <c r="H1168" s="3">
        <f t="shared" si="41"/>
        <v>0.63999999999941792</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87791.91</v>
      </c>
      <c r="D1169" s="2">
        <f>BILANCA!E164</f>
        <v>75384.37</v>
      </c>
      <c r="E1169" s="2">
        <v>0</v>
      </c>
      <c r="F1169" s="2">
        <v>0</v>
      </c>
      <c r="G1169" s="3">
        <f t="shared" si="38"/>
        <v>37931.143349999998</v>
      </c>
      <c r="H1169" s="3">
        <f t="shared" si="41"/>
        <v>0.45999999999185093</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20234.91</v>
      </c>
      <c r="D1170" s="2">
        <f>BILANCA!E165</f>
        <v>14123.28</v>
      </c>
      <c r="E1170" s="2">
        <v>0</v>
      </c>
      <c r="F1170" s="2">
        <v>0</v>
      </c>
      <c r="G1170" s="3">
        <f t="shared" si="38"/>
        <v>7757.0352000000003</v>
      </c>
      <c r="H1170" s="3">
        <f t="shared" si="41"/>
        <v>0.37000000000080036</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20234.91</v>
      </c>
      <c r="D1171" s="2">
        <f>BILANCA!E166</f>
        <v>14123.28</v>
      </c>
      <c r="E1171" s="2">
        <v>0</v>
      </c>
      <c r="F1171" s="2">
        <v>0</v>
      </c>
      <c r="G1171" s="3">
        <f t="shared" si="38"/>
        <v>7805.5166700000009</v>
      </c>
      <c r="H1171" s="3">
        <f t="shared" si="41"/>
        <v>0.37000000000080036</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161687.67000000001</v>
      </c>
      <c r="D1176" s="2">
        <f>BILANCA!E171</f>
        <v>138078.20000000001</v>
      </c>
      <c r="E1176" s="2">
        <v>0</v>
      </c>
      <c r="F1176" s="2">
        <v>0</v>
      </c>
      <c r="G1176" s="3">
        <f t="shared" si="38"/>
        <v>72682.115620000011</v>
      </c>
      <c r="H1176" s="3">
        <f t="shared" si="41"/>
        <v>0.52999999999883585</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161687.67000000001</v>
      </c>
      <c r="D1177" s="2">
        <f>BILANCA!E172</f>
        <v>138078.20000000001</v>
      </c>
      <c r="E1177" s="2">
        <v>0</v>
      </c>
      <c r="F1177" s="2">
        <v>0</v>
      </c>
      <c r="G1177" s="3">
        <f t="shared" si="38"/>
        <v>73119.959690000003</v>
      </c>
      <c r="H1177" s="3">
        <f t="shared" si="41"/>
        <v>0.52999999999883585</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23439499.080000002</v>
      </c>
      <c r="D1180" s="2">
        <f>BILANCA!E176</f>
        <v>25887809.690000001</v>
      </c>
      <c r="E1180" s="2">
        <v>0</v>
      </c>
      <c r="F1180" s="2">
        <v>0</v>
      </c>
      <c r="G1180" s="3">
        <f t="shared" si="38"/>
        <v>12786570.138200002</v>
      </c>
      <c r="H1180" s="3">
        <f t="shared" si="41"/>
        <v>0.39000000059604645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2676483.5100000002</v>
      </c>
      <c r="D1181" s="2">
        <f>BILANCA!E177</f>
        <v>2976299.6</v>
      </c>
      <c r="E1181" s="2">
        <v>0</v>
      </c>
      <c r="F1181" s="2">
        <v>0</v>
      </c>
      <c r="G1181" s="3">
        <f t="shared" si="38"/>
        <v>1475573.1434100003</v>
      </c>
      <c r="H1181" s="3">
        <f t="shared" si="41"/>
        <v>0.88999999966472387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520561.96000000008</v>
      </c>
      <c r="D1182" s="2">
        <f>BILANCA!E178</f>
        <v>233392.4</v>
      </c>
      <c r="E1182" s="2">
        <v>0</v>
      </c>
      <c r="F1182" s="2">
        <v>0</v>
      </c>
      <c r="G1182" s="3">
        <f t="shared" si="38"/>
        <v>169823.64272</v>
      </c>
      <c r="H1182" s="3">
        <f t="shared" si="41"/>
        <v>0.43999999991501682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11581.21</v>
      </c>
      <c r="D1184" s="2">
        <f>BILANCA!E180</f>
        <v>93374.36</v>
      </c>
      <c r="E1184" s="2">
        <v>0</v>
      </c>
      <c r="F1184" s="2">
        <v>0</v>
      </c>
      <c r="G1184" s="3">
        <f t="shared" si="38"/>
        <v>34509.40782</v>
      </c>
      <c r="H1184" s="3">
        <f t="shared" si="41"/>
        <v>0.56999999999970896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161687.67000000001</v>
      </c>
      <c r="D1185" s="2">
        <f>BILANCA!E181</f>
        <v>138078.20000000001</v>
      </c>
      <c r="E1185" s="2">
        <v>0</v>
      </c>
      <c r="F1185" s="2">
        <v>0</v>
      </c>
      <c r="G1185" s="3">
        <f t="shared" si="38"/>
        <v>76622.712250000011</v>
      </c>
      <c r="H1185" s="3">
        <f t="shared" si="41"/>
        <v>0.52999999999883585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161687.67000000001</v>
      </c>
      <c r="D1187" s="2">
        <f>BILANCA!E183</f>
        <v>138078.20000000001</v>
      </c>
      <c r="E1187" s="2">
        <v>0</v>
      </c>
      <c r="F1187" s="2">
        <v>0</v>
      </c>
      <c r="G1187" s="3">
        <f t="shared" si="38"/>
        <v>77498.400389999995</v>
      </c>
      <c r="H1187" s="3">
        <f t="shared" si="41"/>
        <v>0.52999999999883585</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1065.5999999999999</v>
      </c>
      <c r="D1189" s="2">
        <f>BILANCA!E185</f>
        <v>82.5</v>
      </c>
      <c r="E1189" s="2">
        <v>0</v>
      </c>
      <c r="F1189" s="2">
        <v>0</v>
      </c>
      <c r="G1189" s="3">
        <f t="shared" si="38"/>
        <v>220.27739999999997</v>
      </c>
      <c r="H1189" s="3">
        <f t="shared" si="41"/>
        <v>0.90000000000009095</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1411.9</v>
      </c>
      <c r="D1199" s="2">
        <f>BILANCA!E195</f>
        <v>0</v>
      </c>
      <c r="E1199" s="2">
        <v>0</v>
      </c>
      <c r="F1199" s="2">
        <v>0</v>
      </c>
      <c r="G1199" s="3">
        <f t="shared" si="38"/>
        <v>266.84910000000002</v>
      </c>
      <c r="H1199" s="3">
        <f t="shared" si="41"/>
        <v>9.9999999999909051E-2</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344815.58</v>
      </c>
      <c r="D1200" s="2">
        <f>BILANCA!E196</f>
        <v>1857.34</v>
      </c>
      <c r="E1200" s="2">
        <v>0</v>
      </c>
      <c r="F1200" s="2">
        <v>0</v>
      </c>
      <c r="G1200" s="3">
        <f t="shared" si="38"/>
        <v>66220.749400000001</v>
      </c>
      <c r="H1200" s="3">
        <f t="shared" si="41"/>
        <v>0.75999999998362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80031</v>
      </c>
      <c r="D1201" s="2">
        <f>BILANCA!E197</f>
        <v>194503.26</v>
      </c>
      <c r="E1201" s="2">
        <v>0</v>
      </c>
      <c r="F1201" s="2">
        <v>0</v>
      </c>
      <c r="G1201" s="3">
        <f t="shared" si="38"/>
        <v>89586.166320000004</v>
      </c>
      <c r="H1201" s="3">
        <f t="shared" si="41"/>
        <v>0.26000000000931323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79656</v>
      </c>
      <c r="D1203" s="2">
        <f>BILANCA!E199</f>
        <v>194503.26</v>
      </c>
      <c r="E1203" s="2">
        <v>0</v>
      </c>
      <c r="F1203" s="2">
        <v>0</v>
      </c>
      <c r="G1203" s="3">
        <f t="shared" si="44"/>
        <v>90451.866360000015</v>
      </c>
      <c r="H1203" s="3">
        <f t="shared" si="45"/>
        <v>0.26000000000931323</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375</v>
      </c>
      <c r="D1206" s="2">
        <f>BILANCA!E202</f>
        <v>0</v>
      </c>
      <c r="E1206" s="2">
        <v>0</v>
      </c>
      <c r="F1206" s="2">
        <v>0</v>
      </c>
      <c r="G1206" s="3">
        <f t="shared" si="44"/>
        <v>73.5</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2075890.55</v>
      </c>
      <c r="D1223" s="2">
        <f>BILANCA!E219</f>
        <v>2427150.69</v>
      </c>
      <c r="E1223" s="2">
        <v>0</v>
      </c>
      <c r="F1223" s="2">
        <v>0</v>
      </c>
      <c r="G1223" s="3">
        <f t="shared" si="38"/>
        <v>1476130.8810899998</v>
      </c>
      <c r="H1223" s="3">
        <f t="shared" si="41"/>
        <v>0.76000000000931323</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2075890.55</v>
      </c>
      <c r="D1224" s="2">
        <f>BILANCA!E220</f>
        <v>2427150.69</v>
      </c>
      <c r="E1224" s="2">
        <v>0</v>
      </c>
      <c r="F1224" s="2">
        <v>0</v>
      </c>
      <c r="G1224" s="3">
        <f t="shared" si="38"/>
        <v>1483061.07302</v>
      </c>
      <c r="H1224" s="3">
        <f t="shared" si="41"/>
        <v>0.76000000000931323</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990.62</v>
      </c>
      <c r="D1225" s="2">
        <f>BILANCA!E221</f>
        <v>0</v>
      </c>
      <c r="E1225" s="2">
        <v>0</v>
      </c>
      <c r="F1225" s="2">
        <v>0</v>
      </c>
      <c r="G1225" s="3">
        <f t="shared" si="38"/>
        <v>212.98329999999999</v>
      </c>
      <c r="H1225" s="3">
        <f t="shared" si="41"/>
        <v>0.37999999999999545</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2074899.93</v>
      </c>
      <c r="D1229" s="2">
        <f>BILANCA!E225</f>
        <v>2427150.69</v>
      </c>
      <c r="E1229" s="2">
        <v>0</v>
      </c>
      <c r="F1229" s="2">
        <v>0</v>
      </c>
      <c r="G1229" s="3">
        <f t="shared" si="38"/>
        <v>1517495.0868899999</v>
      </c>
      <c r="H1229" s="3">
        <f t="shared" si="41"/>
        <v>0.38000000012107193</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121253.25</v>
      </c>
      <c r="E1251" s="2">
        <v>0</v>
      </c>
      <c r="F1251" s="2">
        <v>0</v>
      </c>
      <c r="G1251" s="3">
        <f>B1251/1000*C1251+B1251/500*D1251</f>
        <v>58444.066500000001</v>
      </c>
      <c r="H1251" s="3">
        <f>ABS(C1251-ROUND(C1251,0))+ABS(D1251-ROUND(D1251,0))</f>
        <v>0.25</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20763015.57</v>
      </c>
      <c r="D1255" s="2">
        <f>BILANCA!E251</f>
        <v>22911510.09</v>
      </c>
      <c r="E1255" s="2">
        <v>0</v>
      </c>
      <c r="F1255" s="2">
        <v>0</v>
      </c>
      <c r="G1255" s="3">
        <f t="shared" si="38"/>
        <v>16313578.758749999</v>
      </c>
      <c r="H1255" s="3">
        <f t="shared" si="41"/>
        <v>0.51999999955296516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20598634.580000002</v>
      </c>
      <c r="D1256" s="2">
        <f>BILANCA!E252</f>
        <v>23051090.219999999</v>
      </c>
      <c r="E1256" s="2">
        <v>0</v>
      </c>
      <c r="F1256" s="2">
        <v>0</v>
      </c>
      <c r="G1256" s="3">
        <f t="shared" si="38"/>
        <v>16408400.494919999</v>
      </c>
      <c r="H1256" s="3">
        <f t="shared" si="41"/>
        <v>0.63999999687075615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22678935.850000001</v>
      </c>
      <c r="D1257" s="2">
        <f>BILANCA!E253</f>
        <v>25482651.629999999</v>
      </c>
      <c r="E1257" s="2">
        <v>0</v>
      </c>
      <c r="F1257" s="2">
        <v>0</v>
      </c>
      <c r="G1257" s="3">
        <f t="shared" si="38"/>
        <v>18190127.060170002</v>
      </c>
      <c r="H1257" s="3">
        <f t="shared" si="41"/>
        <v>0.51999999955296516</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2080301.27</v>
      </c>
      <c r="D1258" s="2">
        <f>BILANCA!E254</f>
        <v>2431561.41</v>
      </c>
      <c r="E1258" s="2">
        <v>0</v>
      </c>
      <c r="F1258" s="2">
        <v>0</v>
      </c>
      <c r="G1258" s="3">
        <f t="shared" si="38"/>
        <v>1721969.17432</v>
      </c>
      <c r="H1258" s="3">
        <f t="shared" si="41"/>
        <v>0.68000000016763806</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57964.430000000168</v>
      </c>
      <c r="D1259" s="2">
        <f>BILANCA!E255</f>
        <v>-225475.96999999997</v>
      </c>
      <c r="E1259" s="2">
        <v>0</v>
      </c>
      <c r="F1259" s="2">
        <v>0</v>
      </c>
      <c r="G1259" s="3">
        <f t="shared" si="38"/>
        <v>-97853.889989999938</v>
      </c>
      <c r="H1259" s="3">
        <f t="shared" si="41"/>
        <v>0.46000000019557774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1572914.58</v>
      </c>
      <c r="D1260" s="2">
        <f>BILANCA!E256</f>
        <v>492630.04000000004</v>
      </c>
      <c r="E1260" s="2">
        <v>0</v>
      </c>
      <c r="F1260" s="2">
        <v>0</v>
      </c>
      <c r="G1260" s="3">
        <f t="shared" si="38"/>
        <v>639543.66500000004</v>
      </c>
      <c r="H1260" s="3">
        <f t="shared" si="41"/>
        <v>0.4599999999627471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1572914.58</v>
      </c>
      <c r="D1261" s="2">
        <f>BILANCA!E257</f>
        <v>141369.9</v>
      </c>
      <c r="E1261" s="2">
        <v>0</v>
      </c>
      <c r="F1261" s="2">
        <v>0</v>
      </c>
      <c r="G1261" s="3">
        <f t="shared" si="38"/>
        <v>465769.24937999999</v>
      </c>
      <c r="H1261" s="3">
        <f t="shared" si="41"/>
        <v>0.51999999993131496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351260.14</v>
      </c>
      <c r="E1263" s="2">
        <v>0</v>
      </c>
      <c r="F1263" s="2">
        <v>0</v>
      </c>
      <c r="G1263" s="3">
        <f t="shared" si="38"/>
        <v>177737.63084</v>
      </c>
      <c r="H1263" s="3">
        <f t="shared" si="41"/>
        <v>0.14000000001396984</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1514950.15</v>
      </c>
      <c r="D1264" s="2">
        <f>BILANCA!E260</f>
        <v>718106.01</v>
      </c>
      <c r="E1264" s="2">
        <v>0</v>
      </c>
      <c r="F1264" s="2">
        <v>0</v>
      </c>
      <c r="G1264" s="3">
        <f t="shared" si="38"/>
        <v>749595.19118000008</v>
      </c>
      <c r="H1264" s="3">
        <f t="shared" si="41"/>
        <v>0.15999999991618097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1132911.6399999999</v>
      </c>
      <c r="D1266" s="2">
        <f>BILANCA!E262</f>
        <v>718106.01</v>
      </c>
      <c r="E1266" s="2">
        <v>0</v>
      </c>
      <c r="F1266" s="2">
        <v>0</v>
      </c>
      <c r="G1266" s="3">
        <f t="shared" si="38"/>
        <v>657695.65696000005</v>
      </c>
      <c r="H1266" s="3">
        <f t="shared" si="41"/>
        <v>0.37000000011175871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382038.51</v>
      </c>
      <c r="D1267" s="2">
        <f>BILANCA!E263</f>
        <v>0</v>
      </c>
      <c r="E1267" s="2">
        <v>0</v>
      </c>
      <c r="F1267" s="2">
        <v>0</v>
      </c>
      <c r="G1267" s="3">
        <f t="shared" si="38"/>
        <v>98183.897070000006</v>
      </c>
      <c r="H1267" s="3">
        <f t="shared" si="41"/>
        <v>0.48999999999068677</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103630.23</v>
      </c>
      <c r="D1278" s="2">
        <f>BILANCA!E274</f>
        <v>85589.96</v>
      </c>
      <c r="E1278" s="2">
        <v>0</v>
      </c>
      <c r="F1278" s="2">
        <v>0</v>
      </c>
      <c r="G1278" s="3">
        <f t="shared" si="38"/>
        <v>73649.120200000005</v>
      </c>
      <c r="H1278" s="3">
        <f t="shared" si="41"/>
        <v>0.26999999998952262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472.81</v>
      </c>
      <c r="D1279" s="2">
        <f>BILANCA!E275</f>
        <v>2009.12</v>
      </c>
      <c r="E1279" s="2">
        <v>0</v>
      </c>
      <c r="F1279" s="2">
        <v>0</v>
      </c>
      <c r="G1279" s="3">
        <f t="shared" ref="G1279:G1294" si="48">B1279/1000*C1279+B1279/500*D1279</f>
        <v>1208.0924499999999</v>
      </c>
      <c r="H1279" s="3">
        <f t="shared" ref="H1279:H1294" si="49">ABS(C1279-ROUND(C1279,0))+ABS(D1279-ROUND(D1279,0))</f>
        <v>0.30999999999988859</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110.64</v>
      </c>
      <c r="D1281" s="2">
        <f>BILANCA!E277</f>
        <v>1429.56</v>
      </c>
      <c r="E1281" s="2">
        <v>0</v>
      </c>
      <c r="F1281" s="2">
        <v>0</v>
      </c>
      <c r="G1281" s="3">
        <f t="shared" si="48"/>
        <v>804.80496000000005</v>
      </c>
      <c r="H1281" s="3">
        <f t="shared" si="49"/>
        <v>0.800000000000054</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110.64</v>
      </c>
      <c r="D1284" s="2">
        <f>BILANCA!E280</f>
        <v>1429.56</v>
      </c>
      <c r="E1284" s="2">
        <v>0</v>
      </c>
      <c r="F1284" s="2">
        <v>0</v>
      </c>
      <c r="G1284" s="3">
        <f t="shared" si="48"/>
        <v>813.71424000000013</v>
      </c>
      <c r="H1284" s="3">
        <f t="shared" si="49"/>
        <v>0.800000000000054</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7655.44</v>
      </c>
      <c r="D1290" s="2">
        <f>BILANCA!E286</f>
        <v>2157.41</v>
      </c>
      <c r="E1290" s="2">
        <v>0</v>
      </c>
      <c r="F1290" s="2">
        <v>0</v>
      </c>
      <c r="G1290" s="3">
        <f t="shared" si="48"/>
        <v>3351.6728000000003</v>
      </c>
      <c r="H1290" s="3">
        <f t="shared" si="49"/>
        <v>0.8499999999994543</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90788</v>
      </c>
      <c r="D1291" s="2">
        <f>BILANCA!E287</f>
        <v>75171.320000000007</v>
      </c>
      <c r="E1291" s="2">
        <v>0</v>
      </c>
      <c r="F1291" s="2">
        <v>0</v>
      </c>
      <c r="G1291" s="3">
        <f t="shared" si="48"/>
        <v>67757.70984000001</v>
      </c>
      <c r="H1291" s="3">
        <f t="shared" si="49"/>
        <v>0.32000000000698492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4603.34</v>
      </c>
      <c r="D1294" s="2">
        <f>BILANCA!E290</f>
        <v>4822.55</v>
      </c>
      <c r="E1294" s="2">
        <v>0</v>
      </c>
      <c r="F1294" s="2">
        <v>0</v>
      </c>
      <c r="G1294" s="3">
        <f t="shared" si="48"/>
        <v>4046.5569599999999</v>
      </c>
      <c r="H1294" s="3">
        <f t="shared" si="49"/>
        <v>0.78999999999996362</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2786.33</v>
      </c>
      <c r="D1295" s="2">
        <f>BILANCA!E291</f>
        <v>305.88</v>
      </c>
      <c r="E1295" s="2">
        <v>0</v>
      </c>
      <c r="F1295" s="2">
        <v>0</v>
      </c>
      <c r="G1295" s="3">
        <f t="shared" si="38"/>
        <v>968.45564999999988</v>
      </c>
      <c r="H1295" s="3">
        <f t="shared" si="41"/>
        <v>0.44999999999993179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2786.33</v>
      </c>
      <c r="D1296" s="2">
        <f>BILANCA!E292</f>
        <v>305.88</v>
      </c>
      <c r="E1296" s="2">
        <v>0</v>
      </c>
      <c r="F1296" s="2">
        <v>0</v>
      </c>
      <c r="G1296" s="3">
        <f t="shared" ref="G1296:G1299" si="50">B1296/1000*C1296+B1296/500*D1296</f>
        <v>971.8537399999999</v>
      </c>
      <c r="H1296" s="3">
        <f t="shared" ref="H1296:H1299" si="51">ABS(C1296-ROUND(C1296,0))+ABS(D1296-ROUND(D1296,0))</f>
        <v>0.44999999999993179</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87303.23</v>
      </c>
      <c r="D1305" s="2">
        <f>BILANCA!E302</f>
        <v>71994.14</v>
      </c>
      <c r="E1305" s="2">
        <v>0</v>
      </c>
      <c r="F1305" s="2">
        <v>0</v>
      </c>
      <c r="G1305" s="3">
        <f t="shared" si="38"/>
        <v>68230.995450000002</v>
      </c>
      <c r="H1305" s="3">
        <f t="shared" si="41"/>
        <v>0.36999999999534339</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87791.91</v>
      </c>
      <c r="D1306" s="2">
        <f>BILANCA!E303</f>
        <v>76284.37</v>
      </c>
      <c r="E1306" s="2">
        <v>0</v>
      </c>
      <c r="F1306" s="2">
        <v>0</v>
      </c>
      <c r="G1306" s="3">
        <f t="shared" si="38"/>
        <v>71146.752399999998</v>
      </c>
      <c r="H1306" s="3">
        <f t="shared" si="41"/>
        <v>0.45999999999185093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17487.990000000002</v>
      </c>
      <c r="D1308" s="2">
        <f>BILANCA!E305</f>
        <v>13821.18</v>
      </c>
      <c r="E1308" s="2">
        <v>0</v>
      </c>
      <c r="F1308" s="2">
        <v>0</v>
      </c>
      <c r="G1308" s="3">
        <f t="shared" ref="G1308:G1581" si="52">B1308/1000*C1308+B1308/500*D1308</f>
        <v>13448.844300000001</v>
      </c>
      <c r="H1308" s="3">
        <f t="shared" si="41"/>
        <v>0.18999999999869033</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2746.92</v>
      </c>
      <c r="D1309" s="2">
        <f>BILANCA!E306</f>
        <v>302.10000000000002</v>
      </c>
      <c r="E1309" s="2">
        <v>0</v>
      </c>
      <c r="F1309" s="2">
        <v>0</v>
      </c>
      <c r="G1309" s="3">
        <f t="shared" si="52"/>
        <v>1001.98488</v>
      </c>
      <c r="H1309" s="3">
        <f t="shared" si="41"/>
        <v>0.17999999999994998</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2407.0700000000002</v>
      </c>
      <c r="D1311" s="2">
        <f>BILANCA!E308</f>
        <v>0</v>
      </c>
      <c r="E1311" s="2">
        <v>0</v>
      </c>
      <c r="F1311" s="2">
        <v>0</v>
      </c>
      <c r="G1311" s="3">
        <f t="shared" si="52"/>
        <v>724.52807000000007</v>
      </c>
      <c r="H1311" s="3">
        <f t="shared" si="41"/>
        <v>7.0000000000163709E-2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2233.0700000000002</v>
      </c>
      <c r="E1317" s="2">
        <v>0</v>
      </c>
      <c r="F1317" s="2">
        <v>0</v>
      </c>
      <c r="G1317" s="3">
        <f t="shared" si="53"/>
        <v>1371.1049800000001</v>
      </c>
      <c r="H1317" s="3">
        <f t="shared" si="54"/>
        <v>7.0000000000163709E-2</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4369.13</v>
      </c>
      <c r="D1339" s="2">
        <f>BILANCA!E336</f>
        <v>73757.509999999995</v>
      </c>
      <c r="E1339" s="2">
        <v>0</v>
      </c>
      <c r="F1339" s="2">
        <v>0</v>
      </c>
      <c r="G1339" s="3">
        <f t="shared" si="52"/>
        <v>49969.885349999997</v>
      </c>
      <c r="H1339" s="3">
        <f t="shared" si="41"/>
        <v>0.62000000000534783</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516192.83</v>
      </c>
      <c r="D1340" s="2">
        <f>BILANCA!E337</f>
        <v>159634.89000000001</v>
      </c>
      <c r="E1340" s="2">
        <v>0</v>
      </c>
      <c r="F1340" s="2">
        <v>0</v>
      </c>
      <c r="G1340" s="3">
        <f t="shared" si="52"/>
        <v>275702.66130000004</v>
      </c>
      <c r="H1340" s="3">
        <f t="shared" si="41"/>
        <v>0.27999999996973202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130750</v>
      </c>
      <c r="E1341" s="2">
        <v>0</v>
      </c>
      <c r="F1341" s="2">
        <v>0</v>
      </c>
      <c r="G1341" s="3">
        <f t="shared" si="52"/>
        <v>86556.5</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80031</v>
      </c>
      <c r="D1342" s="2">
        <f>BILANCA!E339</f>
        <v>63753.26</v>
      </c>
      <c r="E1342" s="2">
        <v>0</v>
      </c>
      <c r="F1342" s="2">
        <v>0</v>
      </c>
      <c r="G1342" s="3">
        <f t="shared" si="52"/>
        <v>68902.456640000004</v>
      </c>
      <c r="H1342" s="3">
        <f t="shared" si="41"/>
        <v>0.26000000000203727</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2075890.55</v>
      </c>
      <c r="D1346" s="2">
        <f>BILANCA!E343</f>
        <v>2427150.69</v>
      </c>
      <c r="E1346" s="2">
        <v>0</v>
      </c>
      <c r="F1346" s="2">
        <v>0</v>
      </c>
      <c r="G1346" s="3">
        <f t="shared" si="52"/>
        <v>2328544.4884800003</v>
      </c>
      <c r="H1346" s="3">
        <f t="shared" si="41"/>
        <v>0.76000000000931323</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3247.54</v>
      </c>
      <c r="D1347" s="2">
        <f>BILANCA!E344</f>
        <v>1857.34</v>
      </c>
      <c r="E1347" s="2">
        <v>0</v>
      </c>
      <c r="F1347" s="2">
        <v>0</v>
      </c>
      <c r="G1347" s="3">
        <f t="shared" si="52"/>
        <v>2346.2681400000001</v>
      </c>
      <c r="H1347" s="3">
        <f t="shared" si="41"/>
        <v>0.79999999999995453</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43815.42</v>
      </c>
      <c r="E1370" s="2">
        <v>0</v>
      </c>
      <c r="F1370" s="2">
        <v>0</v>
      </c>
      <c r="G1370" s="3">
        <f t="shared" si="57"/>
        <v>31547.102399999996</v>
      </c>
      <c r="H1370" s="3">
        <f t="shared" si="58"/>
        <v>0.41999999999825377</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1121.5899999999999</v>
      </c>
      <c r="E1371" s="2">
        <v>0</v>
      </c>
      <c r="F1371" s="2">
        <v>0</v>
      </c>
      <c r="G1371" s="3">
        <f t="shared" si="57"/>
        <v>809.78797999999995</v>
      </c>
      <c r="H1371" s="3">
        <f t="shared" si="58"/>
        <v>0.41000000000008185</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4553.2299999999996</v>
      </c>
      <c r="E1372" s="2">
        <v>0</v>
      </c>
      <c r="F1372" s="2">
        <v>0</v>
      </c>
      <c r="G1372" s="3">
        <f t="shared" ref="G1372:G1389" si="59">B1372/1000*C1372+B1372/500*D1372</f>
        <v>3296.5385199999996</v>
      </c>
      <c r="H1372" s="3">
        <f t="shared" ref="H1372:H1389" si="60">ABS(C1372-ROUND(C1372,0))+ABS(D1372-ROUND(D1372,0))</f>
        <v>0.22999999999956344</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71763.009999999995</v>
      </c>
      <c r="E1374" s="2">
        <v>0</v>
      </c>
      <c r="F1374" s="2">
        <v>0</v>
      </c>
      <c r="G1374" s="3">
        <f t="shared" si="59"/>
        <v>52243.471279999998</v>
      </c>
      <c r="H1374" s="3">
        <f t="shared" si="60"/>
        <v>9.9999999947613105E-3</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860827.38000000012</v>
      </c>
      <c r="D1401" s="7">
        <f>'RAS-funkcijski'!E5</f>
        <v>1289703.6599999999</v>
      </c>
      <c r="E1401" s="7">
        <v>0</v>
      </c>
      <c r="F1401" s="7">
        <v>0</v>
      </c>
      <c r="G1401" s="8">
        <f t="shared" si="52"/>
        <v>3440.2347</v>
      </c>
      <c r="H1401" s="8">
        <f t="shared" si="41"/>
        <v>0.72000000020489097</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718088.93</v>
      </c>
      <c r="D1402" s="2">
        <f>'RAS-funkcijski'!E6</f>
        <v>934819.35</v>
      </c>
      <c r="E1402" s="2">
        <v>0</v>
      </c>
      <c r="F1402" s="2">
        <v>0</v>
      </c>
      <c r="G1402" s="3">
        <f t="shared" si="52"/>
        <v>5175.4552600000006</v>
      </c>
      <c r="H1402" s="3">
        <f t="shared" si="41"/>
        <v>0.41999999992549419</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580857.28</v>
      </c>
      <c r="D1403" s="2">
        <f>'RAS-funkcijski'!E7</f>
        <v>800016.37</v>
      </c>
      <c r="E1403" s="2">
        <v>0</v>
      </c>
      <c r="F1403" s="2">
        <v>0</v>
      </c>
      <c r="G1403" s="3">
        <f t="shared" si="52"/>
        <v>6542.6700600000004</v>
      </c>
      <c r="H1403" s="3">
        <f t="shared" si="41"/>
        <v>0.65000000002328306</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128220.24</v>
      </c>
      <c r="D1404" s="2">
        <f>'RAS-funkcijski'!E8</f>
        <v>132972.71</v>
      </c>
      <c r="E1404" s="2">
        <v>0</v>
      </c>
      <c r="F1404" s="2">
        <v>0</v>
      </c>
      <c r="G1404" s="3">
        <f t="shared" si="52"/>
        <v>1576.66264</v>
      </c>
      <c r="H1404" s="3">
        <f t="shared" si="41"/>
        <v>0.53000000001338776</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9011.41</v>
      </c>
      <c r="D1405" s="2">
        <f>'RAS-funkcijski'!E9</f>
        <v>1830.27</v>
      </c>
      <c r="E1405" s="2">
        <v>0</v>
      </c>
      <c r="F1405" s="2">
        <v>0</v>
      </c>
      <c r="G1405" s="3">
        <f t="shared" si="52"/>
        <v>63.359749999999998</v>
      </c>
      <c r="H1405" s="3">
        <f t="shared" si="41"/>
        <v>0.67999999999983629</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142738.45000000001</v>
      </c>
      <c r="D1409" s="2">
        <f>'RAS-funkcijski'!E13</f>
        <v>354884.31</v>
      </c>
      <c r="E1409" s="2">
        <v>0</v>
      </c>
      <c r="F1409" s="2">
        <v>0</v>
      </c>
      <c r="G1409" s="3">
        <f t="shared" si="52"/>
        <v>7672.5636299999996</v>
      </c>
      <c r="H1409" s="3">
        <f t="shared" si="41"/>
        <v>0.76000000000931323</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102497.37</v>
      </c>
      <c r="D1410" s="2">
        <f>'RAS-funkcijski'!E14</f>
        <v>145833.18</v>
      </c>
      <c r="E1410" s="2">
        <v>0</v>
      </c>
      <c r="F1410" s="2">
        <v>0</v>
      </c>
      <c r="G1410" s="3">
        <f t="shared" si="52"/>
        <v>3941.6372999999999</v>
      </c>
      <c r="H1410" s="3">
        <f t="shared" si="41"/>
        <v>0.54999999998835847</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40241.08</v>
      </c>
      <c r="D1412" s="2">
        <f>'RAS-funkcijski'!E16</f>
        <v>209051.13</v>
      </c>
      <c r="E1412" s="2">
        <v>0</v>
      </c>
      <c r="F1412" s="2">
        <v>0</v>
      </c>
      <c r="G1412" s="3">
        <f t="shared" si="52"/>
        <v>5500.1200800000006</v>
      </c>
      <c r="H1412" s="3">
        <f t="shared" si="41"/>
        <v>0.21000000000640284</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4000</v>
      </c>
      <c r="D1418" s="2">
        <f>'RAS-funkcijski'!E22</f>
        <v>5855</v>
      </c>
      <c r="E1418" s="2">
        <v>0</v>
      </c>
      <c r="F1418" s="2">
        <v>0</v>
      </c>
      <c r="G1418" s="3">
        <f t="shared" si="52"/>
        <v>282.77999999999997</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4000</v>
      </c>
      <c r="D1420" s="2">
        <f>'RAS-funkcijski'!E24</f>
        <v>5855</v>
      </c>
      <c r="E1420" s="2">
        <v>0</v>
      </c>
      <c r="F1420" s="2">
        <v>0</v>
      </c>
      <c r="G1420" s="3">
        <f t="shared" si="52"/>
        <v>314.20000000000005</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51924.43</v>
      </c>
      <c r="D1424" s="2">
        <f>'RAS-funkcijski'!E28</f>
        <v>70501.06</v>
      </c>
      <c r="E1424" s="2">
        <v>0</v>
      </c>
      <c r="F1424" s="2">
        <v>0</v>
      </c>
      <c r="G1424" s="3">
        <f t="shared" si="52"/>
        <v>4630.2371999999996</v>
      </c>
      <c r="H1424" s="3">
        <f t="shared" si="41"/>
        <v>0.48999999999796273</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51924.43</v>
      </c>
      <c r="D1426" s="2">
        <f>'RAS-funkcijski'!E30</f>
        <v>70501.06</v>
      </c>
      <c r="E1426" s="2">
        <v>0</v>
      </c>
      <c r="F1426" s="2">
        <v>0</v>
      </c>
      <c r="G1426" s="3">
        <f t="shared" si="52"/>
        <v>5016.0902999999998</v>
      </c>
      <c r="H1426" s="3">
        <f t="shared" si="41"/>
        <v>0.48999999999796273</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188805.97</v>
      </c>
      <c r="D1431" s="2">
        <f>'RAS-funkcijski'!E35</f>
        <v>132632.91999999998</v>
      </c>
      <c r="E1431" s="2">
        <v>0</v>
      </c>
      <c r="F1431" s="2">
        <v>0</v>
      </c>
      <c r="G1431" s="3">
        <f t="shared" si="52"/>
        <v>14076.22611</v>
      </c>
      <c r="H1431" s="3">
        <f t="shared" si="41"/>
        <v>0.11000000001513399</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630</v>
      </c>
      <c r="D1435" s="2">
        <f>'RAS-funkcijski'!E39</f>
        <v>120</v>
      </c>
      <c r="E1435" s="2">
        <v>0</v>
      </c>
      <c r="F1435" s="2">
        <v>0</v>
      </c>
      <c r="G1435" s="3">
        <f t="shared" si="52"/>
        <v>30.450000000000003</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630</v>
      </c>
      <c r="D1436" s="2">
        <f>'RAS-funkcijski'!E40</f>
        <v>120</v>
      </c>
      <c r="E1436" s="2">
        <v>0</v>
      </c>
      <c r="F1436" s="2">
        <v>0</v>
      </c>
      <c r="G1436" s="3">
        <f t="shared" si="52"/>
        <v>31.32</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2012.25</v>
      </c>
      <c r="D1439" s="2">
        <f>'RAS-funkcijski'!E43</f>
        <v>580</v>
      </c>
      <c r="E1439" s="2">
        <v>0</v>
      </c>
      <c r="F1439" s="2">
        <v>0</v>
      </c>
      <c r="G1439" s="3">
        <f t="shared" si="52"/>
        <v>123.71775</v>
      </c>
      <c r="H1439" s="3">
        <f t="shared" si="41"/>
        <v>0.25</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2012.25</v>
      </c>
      <c r="D1441" s="2">
        <f>'RAS-funkcijski'!E45</f>
        <v>580</v>
      </c>
      <c r="E1441" s="2">
        <v>0</v>
      </c>
      <c r="F1441" s="2">
        <v>0</v>
      </c>
      <c r="G1441" s="3">
        <f t="shared" si="52"/>
        <v>130.06225000000001</v>
      </c>
      <c r="H1441" s="3">
        <f t="shared" si="63"/>
        <v>0.25</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83908.82</v>
      </c>
      <c r="D1450" s="2">
        <f>'RAS-funkcijski'!E54</f>
        <v>98146.06</v>
      </c>
      <c r="E1450" s="2">
        <v>0</v>
      </c>
      <c r="F1450" s="2">
        <v>0</v>
      </c>
      <c r="G1450" s="3">
        <f t="shared" si="52"/>
        <v>14010.047</v>
      </c>
      <c r="H1450" s="3">
        <f t="shared" si="63"/>
        <v>0.23999999999068677</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42686.559999999998</v>
      </c>
      <c r="D1451" s="2">
        <f>'RAS-funkcijski'!E55</f>
        <v>57978.36</v>
      </c>
      <c r="E1451" s="2">
        <v>0</v>
      </c>
      <c r="F1451" s="2">
        <v>0</v>
      </c>
      <c r="G1451" s="3">
        <f t="shared" si="52"/>
        <v>8090.8072799999991</v>
      </c>
      <c r="H1451" s="3">
        <f t="shared" si="63"/>
        <v>0.80000000000291038</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41222.26</v>
      </c>
      <c r="D1452" s="2">
        <f>'RAS-funkcijski'!E56</f>
        <v>40167.699999999997</v>
      </c>
      <c r="E1452" s="2">
        <v>0</v>
      </c>
      <c r="F1452" s="2">
        <v>0</v>
      </c>
      <c r="G1452" s="3">
        <f t="shared" si="52"/>
        <v>6320.9983199999988</v>
      </c>
      <c r="H1452" s="3">
        <f t="shared" si="63"/>
        <v>0.56000000000494765</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1407.52</v>
      </c>
      <c r="D1456" s="2">
        <f>'RAS-funkcijski'!E60</f>
        <v>1456.86</v>
      </c>
      <c r="E1456" s="2">
        <v>0</v>
      </c>
      <c r="F1456" s="2">
        <v>0</v>
      </c>
      <c r="G1456" s="3">
        <f t="shared" si="52"/>
        <v>241.98944</v>
      </c>
      <c r="H1456" s="3">
        <f t="shared" si="63"/>
        <v>0.62000000000011823</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25260.95</v>
      </c>
      <c r="D1457" s="2">
        <f>'RAS-funkcijski'!E61</f>
        <v>32330</v>
      </c>
      <c r="E1457" s="2">
        <v>0</v>
      </c>
      <c r="F1457" s="2">
        <v>0</v>
      </c>
      <c r="G1457" s="3">
        <f t="shared" si="52"/>
        <v>5125.4941500000004</v>
      </c>
      <c r="H1457" s="3">
        <f t="shared" si="63"/>
        <v>4.9999999999272404E-2</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25260.95</v>
      </c>
      <c r="D1460" s="2">
        <f>'RAS-funkcijski'!E64</f>
        <v>32330</v>
      </c>
      <c r="E1460" s="2">
        <v>0</v>
      </c>
      <c r="F1460" s="2">
        <v>0</v>
      </c>
      <c r="G1460" s="3">
        <f t="shared" si="52"/>
        <v>5395.2569999999996</v>
      </c>
      <c r="H1460" s="3">
        <f t="shared" si="63"/>
        <v>4.9999999999272404E-2</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75586.429999999993</v>
      </c>
      <c r="D1462" s="2">
        <f>'RAS-funkcijski'!E66</f>
        <v>0</v>
      </c>
      <c r="E1462" s="2">
        <v>0</v>
      </c>
      <c r="F1462" s="2">
        <v>0</v>
      </c>
      <c r="G1462" s="3">
        <f t="shared" si="52"/>
        <v>4686.3586599999999</v>
      </c>
      <c r="H1462" s="3">
        <f t="shared" si="63"/>
        <v>0.42999999999301508</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75586.429999999993</v>
      </c>
      <c r="D1467" s="2">
        <f>'RAS-funkcijski'!E71</f>
        <v>0</v>
      </c>
      <c r="E1467" s="2">
        <v>0</v>
      </c>
      <c r="F1467" s="2">
        <v>0</v>
      </c>
      <c r="G1467" s="3">
        <f t="shared" si="52"/>
        <v>5064.2908099999995</v>
      </c>
      <c r="H1467" s="3">
        <f t="shared" si="63"/>
        <v>0.42999999999301508</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542726.15</v>
      </c>
      <c r="D1471" s="2">
        <f>'RAS-funkcijski'!E75</f>
        <v>550284.59</v>
      </c>
      <c r="E1471" s="2">
        <v>0</v>
      </c>
      <c r="F1471" s="2">
        <v>0</v>
      </c>
      <c r="G1471" s="3">
        <f t="shared" si="52"/>
        <v>116673.96842999999</v>
      </c>
      <c r="H1471" s="3">
        <f t="shared" si="63"/>
        <v>0.56000000005587935</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44572.73</v>
      </c>
      <c r="E1473" s="2">
        <v>0</v>
      </c>
      <c r="F1473" s="2">
        <v>0</v>
      </c>
      <c r="G1473" s="3">
        <f t="shared" si="52"/>
        <v>6507.6185800000003</v>
      </c>
      <c r="H1473" s="3">
        <f t="shared" si="63"/>
        <v>0.26999999999679858</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815</v>
      </c>
      <c r="D1475" s="2">
        <f>'RAS-funkcijski'!E79</f>
        <v>0</v>
      </c>
      <c r="E1475" s="2">
        <v>0</v>
      </c>
      <c r="F1475" s="2">
        <v>0</v>
      </c>
      <c r="G1475" s="3">
        <f t="shared" si="52"/>
        <v>61.125</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541911.15</v>
      </c>
      <c r="D1476" s="2">
        <f>'RAS-funkcijski'!E80</f>
        <v>505711.86</v>
      </c>
      <c r="E1476" s="2">
        <v>0</v>
      </c>
      <c r="F1476" s="2">
        <v>0</v>
      </c>
      <c r="G1476" s="3">
        <f t="shared" si="52"/>
        <v>118053.45011999999</v>
      </c>
      <c r="H1476" s="3">
        <f t="shared" si="63"/>
        <v>0.2900000000372529</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2127753.42</v>
      </c>
      <c r="D1478" s="2">
        <f>'RAS-funkcijski'!E82</f>
        <v>4109084.67</v>
      </c>
      <c r="E1478" s="2">
        <v>0</v>
      </c>
      <c r="F1478" s="2">
        <v>0</v>
      </c>
      <c r="G1478" s="3">
        <f t="shared" si="52"/>
        <v>806981.97528000001</v>
      </c>
      <c r="H1478" s="3">
        <f t="shared" si="63"/>
        <v>0.75</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4172</v>
      </c>
      <c r="D1479" s="2">
        <f>'RAS-funkcijski'!E83</f>
        <v>14494.66</v>
      </c>
      <c r="E1479" s="2">
        <v>0</v>
      </c>
      <c r="F1479" s="2">
        <v>0</v>
      </c>
      <c r="G1479" s="3">
        <f t="shared" si="52"/>
        <v>2619.7442800000003</v>
      </c>
      <c r="H1479" s="3">
        <f t="shared" si="63"/>
        <v>0.34000000000014552</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2123581.42</v>
      </c>
      <c r="D1480" s="2">
        <f>'RAS-funkcijski'!E84</f>
        <v>4094590.01</v>
      </c>
      <c r="E1480" s="2">
        <v>0</v>
      </c>
      <c r="F1480" s="2">
        <v>0</v>
      </c>
      <c r="G1480" s="3">
        <f t="shared" si="52"/>
        <v>825020.91519999993</v>
      </c>
      <c r="H1480" s="3">
        <f t="shared" si="63"/>
        <v>0.42999999970197678</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22924.620000000003</v>
      </c>
      <c r="D1485" s="2">
        <f>'RAS-funkcijski'!E89</f>
        <v>30034.739999999998</v>
      </c>
      <c r="E1485" s="2">
        <v>0</v>
      </c>
      <c r="F1485" s="2">
        <v>0</v>
      </c>
      <c r="G1485" s="3">
        <f t="shared" si="52"/>
        <v>7054.4985000000006</v>
      </c>
      <c r="H1485" s="3">
        <f t="shared" si="63"/>
        <v>0.63999999999941792</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9580.52</v>
      </c>
      <c r="D1490" s="2">
        <f>'RAS-funkcijski'!E94</f>
        <v>10979.31</v>
      </c>
      <c r="E1490" s="2">
        <v>0</v>
      </c>
      <c r="F1490" s="2">
        <v>0</v>
      </c>
      <c r="G1490" s="3">
        <f t="shared" si="52"/>
        <v>2838.5225999999998</v>
      </c>
      <c r="H1490" s="3">
        <f t="shared" si="63"/>
        <v>0.78999999999905413</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9580.52</v>
      </c>
      <c r="D1491" s="2">
        <f>'RAS-funkcijski'!E95</f>
        <v>10979.31</v>
      </c>
      <c r="E1491" s="2">
        <v>0</v>
      </c>
      <c r="F1491" s="2">
        <v>0</v>
      </c>
      <c r="G1491" s="3">
        <f t="shared" si="52"/>
        <v>2870.0617399999996</v>
      </c>
      <c r="H1491" s="3">
        <f t="shared" si="63"/>
        <v>0.78999999999905413</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13344.1</v>
      </c>
      <c r="D1502" s="2">
        <f>'RAS-funkcijski'!E106</f>
        <v>19055.43</v>
      </c>
      <c r="E1502" s="2">
        <v>0</v>
      </c>
      <c r="F1502" s="2">
        <v>0</v>
      </c>
      <c r="G1502" s="3">
        <f t="shared" si="52"/>
        <v>5248.4059199999992</v>
      </c>
      <c r="H1502" s="3">
        <f t="shared" si="63"/>
        <v>0.53000000000065484</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1309312.08</v>
      </c>
      <c r="D1503" s="2">
        <f>'RAS-funkcijski'!E107</f>
        <v>776653.3</v>
      </c>
      <c r="E1503" s="2">
        <v>0</v>
      </c>
      <c r="F1503" s="2">
        <v>0</v>
      </c>
      <c r="G1503" s="3">
        <f t="shared" si="52"/>
        <v>294849.72404</v>
      </c>
      <c r="H1503" s="3">
        <f t="shared" si="63"/>
        <v>0.38000000012107193</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812096.98</v>
      </c>
      <c r="D1504" s="2">
        <f>'RAS-funkcijski'!E108</f>
        <v>274060.94</v>
      </c>
      <c r="E1504" s="2">
        <v>0</v>
      </c>
      <c r="F1504" s="2">
        <v>0</v>
      </c>
      <c r="G1504" s="3">
        <f t="shared" si="52"/>
        <v>141462.76144</v>
      </c>
      <c r="H1504" s="3">
        <f t="shared" si="63"/>
        <v>8.0000000016298145E-2</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497091.62</v>
      </c>
      <c r="D1505" s="2">
        <f>'RAS-funkcijski'!E109</f>
        <v>502468.88</v>
      </c>
      <c r="E1505" s="2">
        <v>0</v>
      </c>
      <c r="F1505" s="2">
        <v>0</v>
      </c>
      <c r="G1505" s="3">
        <f t="shared" si="52"/>
        <v>157713.08490000002</v>
      </c>
      <c r="H1505" s="3">
        <f t="shared" si="63"/>
        <v>0.5</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123.48</v>
      </c>
      <c r="D1507" s="2">
        <f>'RAS-funkcijski'!E111</f>
        <v>123.48</v>
      </c>
      <c r="E1507" s="2">
        <v>0</v>
      </c>
      <c r="F1507" s="2">
        <v>0</v>
      </c>
      <c r="G1507" s="3">
        <f t="shared" si="52"/>
        <v>39.637079999999997</v>
      </c>
      <c r="H1507" s="3">
        <f t="shared" si="63"/>
        <v>0.96000000000000796</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285490</v>
      </c>
      <c r="D1510" s="2">
        <f>'RAS-funkcijski'!E114</f>
        <v>357534.73000000004</v>
      </c>
      <c r="E1510" s="2">
        <v>0</v>
      </c>
      <c r="F1510" s="2">
        <v>0</v>
      </c>
      <c r="G1510" s="3">
        <f t="shared" si="52"/>
        <v>110061.54060000001</v>
      </c>
      <c r="H1510" s="3">
        <f t="shared" si="63"/>
        <v>0.26999999996041879</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209176.90000000002</v>
      </c>
      <c r="D1511" s="2">
        <f>'RAS-funkcijski'!E115</f>
        <v>265037.14</v>
      </c>
      <c r="E1511" s="2">
        <v>0</v>
      </c>
      <c r="F1511" s="2">
        <v>0</v>
      </c>
      <c r="G1511" s="3">
        <f t="shared" si="52"/>
        <v>82056.880980000002</v>
      </c>
      <c r="H1511" s="3">
        <f t="shared" si="63"/>
        <v>0.23999999999068677</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189123.07</v>
      </c>
      <c r="D1512" s="2">
        <f>'RAS-funkcijski'!E116</f>
        <v>243462.61</v>
      </c>
      <c r="E1512" s="2">
        <v>0</v>
      </c>
      <c r="F1512" s="2">
        <v>0</v>
      </c>
      <c r="G1512" s="3">
        <f t="shared" si="52"/>
        <v>75717.408479999998</v>
      </c>
      <c r="H1512" s="3">
        <f t="shared" si="63"/>
        <v>0.46000000002095476</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20053.830000000002</v>
      </c>
      <c r="D1513" s="2">
        <f>'RAS-funkcijski'!E117</f>
        <v>21574.53</v>
      </c>
      <c r="E1513" s="2">
        <v>0</v>
      </c>
      <c r="F1513" s="2">
        <v>0</v>
      </c>
      <c r="G1513" s="3">
        <f t="shared" si="52"/>
        <v>7141.9265700000005</v>
      </c>
      <c r="H1513" s="3">
        <f t="shared" si="63"/>
        <v>0.63999999999941792</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53376.3</v>
      </c>
      <c r="D1514" s="2">
        <f>'RAS-funkcijski'!E118</f>
        <v>47075.4</v>
      </c>
      <c r="E1514" s="2">
        <v>0</v>
      </c>
      <c r="F1514" s="2">
        <v>0</v>
      </c>
      <c r="G1514" s="3">
        <f t="shared" si="52"/>
        <v>16818.089400000001</v>
      </c>
      <c r="H1514" s="3">
        <f t="shared" si="63"/>
        <v>0.70000000000436557</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53376.3</v>
      </c>
      <c r="D1516" s="2">
        <f>'RAS-funkcijski'!E120</f>
        <v>47075.4</v>
      </c>
      <c r="E1516" s="2">
        <v>0</v>
      </c>
      <c r="F1516" s="2">
        <v>0</v>
      </c>
      <c r="G1516" s="3">
        <f t="shared" si="52"/>
        <v>17113.143599999999</v>
      </c>
      <c r="H1516" s="3">
        <f t="shared" si="63"/>
        <v>0.70000000000436557</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22936.799999999999</v>
      </c>
      <c r="D1518" s="2">
        <f>'RAS-funkcijski'!E122</f>
        <v>45422.19</v>
      </c>
      <c r="E1518" s="2">
        <v>0</v>
      </c>
      <c r="F1518" s="2">
        <v>0</v>
      </c>
      <c r="G1518" s="3">
        <f t="shared" si="52"/>
        <v>13426.179239999999</v>
      </c>
      <c r="H1518" s="3">
        <f t="shared" si="63"/>
        <v>0.3900000000030559</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22936.799999999999</v>
      </c>
      <c r="D1520" s="2">
        <f>'RAS-funkcijski'!E124</f>
        <v>45422.19</v>
      </c>
      <c r="E1520" s="2">
        <v>0</v>
      </c>
      <c r="F1520" s="2">
        <v>0</v>
      </c>
      <c r="G1520" s="3">
        <f t="shared" si="52"/>
        <v>13653.741599999999</v>
      </c>
      <c r="H1520" s="3">
        <f t="shared" si="63"/>
        <v>0.3900000000030559</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121945.15</v>
      </c>
      <c r="D1525" s="2">
        <f>'RAS-funkcijski'!E129</f>
        <v>148439.47</v>
      </c>
      <c r="E1525" s="2">
        <v>0</v>
      </c>
      <c r="F1525" s="2">
        <v>0</v>
      </c>
      <c r="G1525" s="3">
        <f t="shared" si="52"/>
        <v>52353.011249999996</v>
      </c>
      <c r="H1525" s="3">
        <f t="shared" si="63"/>
        <v>0.61999999999534339</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1061.5</v>
      </c>
      <c r="D1526" s="2">
        <f>'RAS-funkcijski'!E130</f>
        <v>3525</v>
      </c>
      <c r="E1526" s="2">
        <v>0</v>
      </c>
      <c r="F1526" s="2">
        <v>0</v>
      </c>
      <c r="G1526" s="3">
        <f t="shared" si="52"/>
        <v>1022.049</v>
      </c>
      <c r="H1526" s="3">
        <f t="shared" si="63"/>
        <v>0.5</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1061.5</v>
      </c>
      <c r="D1527" s="2">
        <f>'RAS-funkcijski'!E131</f>
        <v>3525</v>
      </c>
      <c r="E1527" s="2">
        <v>0</v>
      </c>
      <c r="F1527" s="2">
        <v>0</v>
      </c>
      <c r="G1527" s="3">
        <f t="shared" si="52"/>
        <v>1030.1605</v>
      </c>
      <c r="H1527" s="3">
        <f t="shared" si="63"/>
        <v>0.5</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6173</v>
      </c>
      <c r="D1531" s="2">
        <f>'RAS-funkcijski'!E135</f>
        <v>5886.01</v>
      </c>
      <c r="E1531" s="2">
        <v>0</v>
      </c>
      <c r="F1531" s="2">
        <v>0</v>
      </c>
      <c r="G1531" s="3">
        <f t="shared" si="52"/>
        <v>2350.7976200000003</v>
      </c>
      <c r="H1531" s="3">
        <f t="shared" si="63"/>
        <v>1.0000000000218279E-2</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114710.65</v>
      </c>
      <c r="D1534" s="2">
        <f>'RAS-funkcijski'!E138</f>
        <v>139028.46</v>
      </c>
      <c r="E1534" s="2">
        <v>0</v>
      </c>
      <c r="F1534" s="2">
        <v>0</v>
      </c>
      <c r="G1534" s="3">
        <f t="shared" si="52"/>
        <v>52630.854380000004</v>
      </c>
      <c r="H1534" s="3">
        <f t="shared" si="63"/>
        <v>0.80999999999767169</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5515709.2000000011</v>
      </c>
      <c r="D1537" s="14">
        <f>'RAS-funkcijski'!E141</f>
        <v>7470724.1400000006</v>
      </c>
      <c r="E1537" s="14">
        <v>0</v>
      </c>
      <c r="F1537" s="14">
        <v>0</v>
      </c>
      <c r="G1537" s="15">
        <f t="shared" si="52"/>
        <v>2802630.5747600002</v>
      </c>
      <c r="H1537" s="15">
        <f t="shared" si="63"/>
        <v>0.34000000171363354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1159140.79</v>
      </c>
      <c r="D1538" s="7">
        <f>'P-VRIO'!E5</f>
        <v>1159140.79</v>
      </c>
      <c r="E1538" s="7">
        <v>0</v>
      </c>
      <c r="F1538" s="7">
        <v>0</v>
      </c>
      <c r="G1538" s="8">
        <f t="shared" si="52"/>
        <v>3477.4223700000002</v>
      </c>
      <c r="H1538" s="8">
        <f t="shared" si="63"/>
        <v>0.41999999992549419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881247.34000000008</v>
      </c>
      <c r="D1539" s="2">
        <f>'P-VRIO'!E6</f>
        <v>881247.34000000008</v>
      </c>
      <c r="E1539" s="2">
        <v>0</v>
      </c>
      <c r="F1539" s="2">
        <v>0</v>
      </c>
      <c r="G1539" s="3">
        <f t="shared" si="52"/>
        <v>5287.4840400000012</v>
      </c>
      <c r="H1539" s="3">
        <f t="shared" si="63"/>
        <v>0.68000000016763806</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881247.34000000008</v>
      </c>
      <c r="D1540" s="2">
        <f>'P-VRIO'!E7</f>
        <v>881247.34000000008</v>
      </c>
      <c r="E1540" s="2">
        <v>0</v>
      </c>
      <c r="F1540" s="2">
        <v>0</v>
      </c>
      <c r="G1540" s="3">
        <f t="shared" si="52"/>
        <v>7931.2260600000009</v>
      </c>
      <c r="H1540" s="3">
        <f t="shared" si="63"/>
        <v>0.68000000016763806</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598.17999999999995</v>
      </c>
      <c r="D1541" s="2">
        <f>'P-VRIO'!E8</f>
        <v>598.17999999999995</v>
      </c>
      <c r="E1541" s="2">
        <v>0</v>
      </c>
      <c r="F1541" s="2">
        <v>0</v>
      </c>
      <c r="G1541" s="3">
        <f t="shared" si="52"/>
        <v>7.1781599999999992</v>
      </c>
      <c r="H1541" s="3">
        <f t="shared" si="63"/>
        <v>0.35999999999989996</v>
      </c>
      <c r="I1541" s="11">
        <f t="shared" ref="I1541:I1546" si="64">G1541*H1541</f>
        <v>2.5841375999992815</v>
      </c>
      <c r="J1541" s="3">
        <f>IF(AND(Skriveni!C1541&lt;&gt;0,Skriveni!D1541&lt;&gt;0),1,0)</f>
        <v>1</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880649.16</v>
      </c>
      <c r="D1542" s="2">
        <f>'P-VRIO'!E9</f>
        <v>880649.16</v>
      </c>
      <c r="E1542" s="2">
        <v>0</v>
      </c>
      <c r="F1542" s="2">
        <v>0</v>
      </c>
      <c r="G1542" s="3">
        <f t="shared" si="52"/>
        <v>13209.737400000002</v>
      </c>
      <c r="H1542" s="3">
        <f t="shared" si="63"/>
        <v>0.32000000006519258</v>
      </c>
      <c r="I1542" s="11">
        <f t="shared" si="64"/>
        <v>4227.1159688611779</v>
      </c>
      <c r="J1542" s="3">
        <f>IF(AND(Skriveni!C1542&lt;&gt;0,Skriveni!D1542&lt;&gt;0),1,0)</f>
        <v>1</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277893.45</v>
      </c>
      <c r="D1555" s="2">
        <f>'P-VRIO'!E22</f>
        <v>277893.45</v>
      </c>
      <c r="E1555" s="2">
        <v>0</v>
      </c>
      <c r="F1555" s="2">
        <v>0</v>
      </c>
      <c r="G1555" s="3">
        <f t="shared" si="52"/>
        <v>15006.246299999999</v>
      </c>
      <c r="H1555" s="3">
        <f t="shared" si="63"/>
        <v>0.90000000002328306</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277893.45</v>
      </c>
      <c r="D1556" s="2">
        <f>'P-VRIO'!E23</f>
        <v>277893.45</v>
      </c>
      <c r="E1556" s="2">
        <v>0</v>
      </c>
      <c r="F1556" s="2">
        <v>0</v>
      </c>
      <c r="G1556" s="3">
        <f t="shared" si="52"/>
        <v>15839.926650000001</v>
      </c>
      <c r="H1556" s="3">
        <f t="shared" si="63"/>
        <v>0.90000000002328306</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277757.87</v>
      </c>
      <c r="D1558" s="2">
        <f>'P-VRIO'!E25</f>
        <v>277757.87</v>
      </c>
      <c r="E1558" s="2">
        <v>0</v>
      </c>
      <c r="F1558" s="2">
        <v>0</v>
      </c>
      <c r="G1558" s="3">
        <f t="shared" si="52"/>
        <v>17498.74581</v>
      </c>
      <c r="H1558" s="3">
        <f t="shared" si="63"/>
        <v>0.26000000000931323</v>
      </c>
      <c r="I1558" s="11">
        <f t="shared" si="66"/>
        <v>4549.6739107629701</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135.58000000000001</v>
      </c>
      <c r="D1560" s="2">
        <f>'P-VRIO'!E27</f>
        <v>135.58000000000001</v>
      </c>
      <c r="E1560" s="2">
        <v>0</v>
      </c>
      <c r="F1560" s="2">
        <v>0</v>
      </c>
      <c r="G1560" s="3">
        <f t="shared" si="52"/>
        <v>9.3550200000000014</v>
      </c>
      <c r="H1560" s="3">
        <f t="shared" si="63"/>
        <v>0.83999999999997499</v>
      </c>
      <c r="I1560" s="11">
        <f t="shared" si="66"/>
        <v>7.8582167999997674</v>
      </c>
      <c r="J1560" s="3">
        <f>IF(AND(Skriveni!C1560&lt;&gt;0,Skriveni!D1560&lt;&gt;0),1,0)</f>
        <v>1</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2676483.5099999998</v>
      </c>
      <c r="D1582" s="7"/>
      <c r="E1582" s="7">
        <v>0</v>
      </c>
      <c r="F1582" s="7">
        <v>0</v>
      </c>
      <c r="G1582" s="8">
        <f t="shared" ref="G1582:G1686" si="70">B1582/1000*C1582</f>
        <v>2676.48351</v>
      </c>
      <c r="H1582" s="8">
        <f t="shared" ref="H1582:H1686" si="71">ABS(C1582-ROUND(C1582,0))</f>
        <v>0.49000000022351742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8437303.0899999999</v>
      </c>
      <c r="D1583" s="2">
        <v>0</v>
      </c>
      <c r="E1583" s="2">
        <v>0</v>
      </c>
      <c r="F1583" s="2">
        <v>0</v>
      </c>
      <c r="G1583" s="3">
        <f t="shared" si="70"/>
        <v>16874.606179999999</v>
      </c>
      <c r="H1583" s="3">
        <f t="shared" si="71"/>
        <v>8.9999999850988388E-2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3489630.69</v>
      </c>
      <c r="D1585" s="2">
        <v>0</v>
      </c>
      <c r="E1585" s="2">
        <v>0</v>
      </c>
      <c r="F1585" s="2">
        <v>0</v>
      </c>
      <c r="G1585" s="3">
        <f t="shared" si="70"/>
        <v>13958.52276</v>
      </c>
      <c r="H1585" s="3">
        <f t="shared" si="71"/>
        <v>0.31000000005587935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1198839.3500000001</v>
      </c>
      <c r="D1586" s="2">
        <v>0</v>
      </c>
      <c r="E1586" s="2">
        <v>0</v>
      </c>
      <c r="F1586" s="2">
        <v>0</v>
      </c>
      <c r="G1586" s="3">
        <f t="shared" si="70"/>
        <v>5994.196750000001</v>
      </c>
      <c r="H1586" s="3">
        <f t="shared" si="71"/>
        <v>0.35000000009313226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1770628.69</v>
      </c>
      <c r="D1587" s="2">
        <v>0</v>
      </c>
      <c r="E1587" s="2">
        <v>0</v>
      </c>
      <c r="F1587" s="2">
        <v>0</v>
      </c>
      <c r="G1587" s="3">
        <f t="shared" si="70"/>
        <v>10623.772139999999</v>
      </c>
      <c r="H1587" s="3">
        <f t="shared" si="71"/>
        <v>0.31000000005587935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4986.76</v>
      </c>
      <c r="D1588" s="2">
        <v>0</v>
      </c>
      <c r="E1588" s="2">
        <v>0</v>
      </c>
      <c r="F1588" s="2">
        <v>0</v>
      </c>
      <c r="G1588" s="3">
        <f t="shared" si="70"/>
        <v>34.907320000000006</v>
      </c>
      <c r="H1588" s="3">
        <f t="shared" si="71"/>
        <v>0.23999999999978172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214591.43</v>
      </c>
      <c r="D1589" s="2">
        <v>0</v>
      </c>
      <c r="E1589" s="2">
        <v>0</v>
      </c>
      <c r="F1589" s="2">
        <v>0</v>
      </c>
      <c r="G1589" s="3">
        <f t="shared" si="70"/>
        <v>1716.73144</v>
      </c>
      <c r="H1589" s="3">
        <f t="shared" si="71"/>
        <v>0.42999999999301508</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127936.72</v>
      </c>
      <c r="D1591" s="2">
        <v>0</v>
      </c>
      <c r="E1591" s="2">
        <v>0</v>
      </c>
      <c r="F1591" s="2">
        <v>0</v>
      </c>
      <c r="G1591" s="3">
        <f t="shared" si="70"/>
        <v>1279.3672000000001</v>
      </c>
      <c r="H1591" s="3">
        <f t="shared" si="71"/>
        <v>0.27999999999883585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46166.19</v>
      </c>
      <c r="D1592" s="2">
        <v>0</v>
      </c>
      <c r="E1592" s="2">
        <v>0</v>
      </c>
      <c r="F1592" s="2">
        <v>0</v>
      </c>
      <c r="G1592" s="3">
        <f t="shared" si="70"/>
        <v>507.82808999999997</v>
      </c>
      <c r="H1592" s="3">
        <f t="shared" si="71"/>
        <v>0.19000000000232831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126481.55</v>
      </c>
      <c r="D1593" s="2">
        <v>0</v>
      </c>
      <c r="E1593" s="2">
        <v>0</v>
      </c>
      <c r="F1593" s="2">
        <v>0</v>
      </c>
      <c r="G1593" s="3">
        <f t="shared" si="70"/>
        <v>1517.7786000000001</v>
      </c>
      <c r="H1593" s="3">
        <f t="shared" si="71"/>
        <v>0.44999999999708962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3864026.04</v>
      </c>
      <c r="D1594" s="2">
        <v>0</v>
      </c>
      <c r="E1594" s="2">
        <v>0</v>
      </c>
      <c r="F1594" s="2">
        <v>0</v>
      </c>
      <c r="G1594" s="3">
        <f t="shared" si="70"/>
        <v>50232.338519999998</v>
      </c>
      <c r="H1594" s="3">
        <f t="shared" si="71"/>
        <v>4.0000000037252903E-2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600000</v>
      </c>
      <c r="D1595" s="2">
        <v>0</v>
      </c>
      <c r="E1595" s="2">
        <v>0</v>
      </c>
      <c r="F1595" s="2">
        <v>0</v>
      </c>
      <c r="G1595" s="3">
        <f t="shared" si="70"/>
        <v>8400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600000</v>
      </c>
      <c r="D1599" s="2">
        <v>0</v>
      </c>
      <c r="E1599" s="2">
        <v>0</v>
      </c>
      <c r="F1599" s="2">
        <v>0</v>
      </c>
      <c r="G1599" s="3">
        <f t="shared" si="70"/>
        <v>10800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483646.36</v>
      </c>
      <c r="D1601" s="2">
        <v>0</v>
      </c>
      <c r="E1601" s="2">
        <v>0</v>
      </c>
      <c r="F1601" s="2">
        <v>0</v>
      </c>
      <c r="G1601" s="3">
        <f>B1601/1000*C1601</f>
        <v>9672.9272000000001</v>
      </c>
      <c r="H1601" s="3">
        <f>ABS(C1601-ROUND(C1601,0))</f>
        <v>0.35999999998603016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8137487.0000000009</v>
      </c>
      <c r="D1602" s="2">
        <v>0</v>
      </c>
      <c r="E1602" s="2">
        <v>0</v>
      </c>
      <c r="F1602" s="2">
        <v>0</v>
      </c>
      <c r="G1602" s="3">
        <f t="shared" si="70"/>
        <v>170887.22700000004</v>
      </c>
      <c r="H1602" s="3">
        <f t="shared" si="71"/>
        <v>9.3132257461547852E-10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3435232.21</v>
      </c>
      <c r="D1604" s="2">
        <v>0</v>
      </c>
      <c r="E1604" s="2">
        <v>0</v>
      </c>
      <c r="F1604" s="2">
        <v>0</v>
      </c>
      <c r="G1604" s="3">
        <f t="shared" si="70"/>
        <v>79010.340830000001</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1198839.3500000001</v>
      </c>
      <c r="D1605" s="2">
        <v>0</v>
      </c>
      <c r="E1605" s="2">
        <v>0</v>
      </c>
      <c r="F1605" s="2">
        <v>0</v>
      </c>
      <c r="G1605" s="3">
        <f t="shared" si="70"/>
        <v>28772.144400000001</v>
      </c>
      <c r="H1605" s="3">
        <f t="shared" si="71"/>
        <v>0.35000000009313226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1688835.54</v>
      </c>
      <c r="D1606" s="2">
        <v>0</v>
      </c>
      <c r="E1606" s="2">
        <v>0</v>
      </c>
      <c r="F1606" s="2">
        <v>0</v>
      </c>
      <c r="G1606" s="3">
        <f t="shared" si="70"/>
        <v>42220.888500000001</v>
      </c>
      <c r="H1606" s="3">
        <f t="shared" si="71"/>
        <v>0.4599999999627471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28596.23</v>
      </c>
      <c r="D1607" s="2">
        <v>0</v>
      </c>
      <c r="E1607" s="2">
        <v>0</v>
      </c>
      <c r="F1607" s="2">
        <v>0</v>
      </c>
      <c r="G1607" s="3">
        <f t="shared" si="70"/>
        <v>743.50198</v>
      </c>
      <c r="H1607" s="3">
        <f t="shared" si="71"/>
        <v>0.22999999999956344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215574.53</v>
      </c>
      <c r="D1608" s="2">
        <v>0</v>
      </c>
      <c r="E1608" s="2">
        <v>0</v>
      </c>
      <c r="F1608" s="2">
        <v>0</v>
      </c>
      <c r="G1608" s="3">
        <f t="shared" si="70"/>
        <v>5820.5123100000001</v>
      </c>
      <c r="H1608" s="3">
        <f t="shared" si="71"/>
        <v>0.47000000000116415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127936.72</v>
      </c>
      <c r="D1610" s="2">
        <v>0</v>
      </c>
      <c r="E1610" s="2">
        <v>0</v>
      </c>
      <c r="F1610" s="2">
        <v>0</v>
      </c>
      <c r="G1610" s="3">
        <f t="shared" si="70"/>
        <v>3710.1648800000003</v>
      </c>
      <c r="H1610" s="3">
        <f t="shared" si="71"/>
        <v>0.27999999999883585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47578.09</v>
      </c>
      <c r="D1611" s="2">
        <v>0</v>
      </c>
      <c r="E1611" s="2">
        <v>0</v>
      </c>
      <c r="F1611" s="2">
        <v>0</v>
      </c>
      <c r="G1611" s="3">
        <f t="shared" si="70"/>
        <v>1427.3426999999999</v>
      </c>
      <c r="H1611" s="3">
        <f t="shared" si="71"/>
        <v>8.999999999650754E-2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127871.75</v>
      </c>
      <c r="D1612" s="2">
        <v>0</v>
      </c>
      <c r="E1612" s="2">
        <v>0</v>
      </c>
      <c r="F1612" s="2">
        <v>0</v>
      </c>
      <c r="G1612" s="3">
        <f t="shared" si="70"/>
        <v>3964.0242499999999</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3749553.78</v>
      </c>
      <c r="D1613" s="2">
        <v>0</v>
      </c>
      <c r="E1613" s="2">
        <v>0</v>
      </c>
      <c r="F1613" s="2">
        <v>0</v>
      </c>
      <c r="G1613" s="3">
        <f t="shared" si="70"/>
        <v>119985.72095999999</v>
      </c>
      <c r="H1613" s="3">
        <f t="shared" si="71"/>
        <v>0.22000000020489097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248739.86</v>
      </c>
      <c r="D1614" s="2">
        <v>0</v>
      </c>
      <c r="E1614" s="2">
        <v>0</v>
      </c>
      <c r="F1614" s="2">
        <v>0</v>
      </c>
      <c r="G1614" s="3">
        <f t="shared" si="70"/>
        <v>8208.4153800000004</v>
      </c>
      <c r="H1614" s="3">
        <f t="shared" si="71"/>
        <v>0.14000000001396984</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248739.86</v>
      </c>
      <c r="D1618" s="2">
        <v>0</v>
      </c>
      <c r="E1618" s="2">
        <v>0</v>
      </c>
      <c r="F1618" s="2">
        <v>0</v>
      </c>
      <c r="G1618" s="3">
        <f t="shared" si="70"/>
        <v>9203.3748199999991</v>
      </c>
      <c r="H1618" s="3">
        <f t="shared" si="71"/>
        <v>0.14000000001396984</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703961.15</v>
      </c>
      <c r="D1620" s="2">
        <v>0</v>
      </c>
      <c r="E1620" s="2">
        <v>0</v>
      </c>
      <c r="F1620" s="2">
        <v>0</v>
      </c>
      <c r="G1620" s="3">
        <f>B1620/1000*C1620</f>
        <v>27454.484850000001</v>
      </c>
      <c r="H1620" s="3">
        <f>ABS(C1620-ROUND(C1620,0))</f>
        <v>0.15000000002328306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2976299.5999999987</v>
      </c>
      <c r="D1621" s="2">
        <v>0</v>
      </c>
      <c r="E1621" s="2">
        <v>0</v>
      </c>
      <c r="F1621" s="2">
        <v>0</v>
      </c>
      <c r="G1621" s="3">
        <f t="shared" si="70"/>
        <v>119051.98399999995</v>
      </c>
      <c r="H1621" s="3">
        <f t="shared" si="71"/>
        <v>0.4000000013038516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204507.51</v>
      </c>
      <c r="D1622" s="2">
        <v>0</v>
      </c>
      <c r="E1622" s="2">
        <v>0</v>
      </c>
      <c r="F1622" s="2">
        <v>0</v>
      </c>
      <c r="G1622" s="3">
        <f t="shared" si="70"/>
        <v>8384.8079100000014</v>
      </c>
      <c r="H1622" s="3">
        <f t="shared" si="71"/>
        <v>0.48999999999068677</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73757.509999999995</v>
      </c>
      <c r="D1628" s="2">
        <v>0</v>
      </c>
      <c r="E1628" s="2">
        <v>0</v>
      </c>
      <c r="F1628" s="2">
        <v>0</v>
      </c>
      <c r="G1628" s="3">
        <f t="shared" si="70"/>
        <v>3466.6029699999999</v>
      </c>
      <c r="H1628" s="3">
        <f t="shared" si="71"/>
        <v>0.49000000000523869</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71900.17</v>
      </c>
      <c r="D1634" s="2">
        <v>0</v>
      </c>
      <c r="E1634" s="2">
        <v>0</v>
      </c>
      <c r="F1634" s="2">
        <v>0</v>
      </c>
      <c r="G1634" s="3">
        <f t="shared" si="70"/>
        <v>3810.7090099999996</v>
      </c>
      <c r="H1634" s="3">
        <f t="shared" si="71"/>
        <v>0.16999999999825377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47791.82</v>
      </c>
      <c r="D1635" s="2">
        <v>0</v>
      </c>
      <c r="E1635" s="2">
        <v>0</v>
      </c>
      <c r="F1635" s="2">
        <v>0</v>
      </c>
      <c r="G1635" s="3">
        <f t="shared" si="70"/>
        <v>2580.75828</v>
      </c>
      <c r="H1635" s="3">
        <f t="shared" si="71"/>
        <v>0.18000000000029104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24108.35</v>
      </c>
      <c r="D1636" s="2">
        <v>0</v>
      </c>
      <c r="E1636" s="2">
        <v>0</v>
      </c>
      <c r="F1636" s="2">
        <v>0</v>
      </c>
      <c r="G1636" s="3">
        <f t="shared" si="70"/>
        <v>1325.9592499999999</v>
      </c>
      <c r="H1636" s="3">
        <f t="shared" si="71"/>
        <v>0.34999999999854481</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1857.34</v>
      </c>
      <c r="D1664" s="2">
        <v>0</v>
      </c>
      <c r="E1664" s="2">
        <v>0</v>
      </c>
      <c r="F1664" s="2">
        <v>0</v>
      </c>
      <c r="G1664" s="3">
        <f t="shared" si="70"/>
        <v>154.15922</v>
      </c>
      <c r="H1664" s="3">
        <f t="shared" si="71"/>
        <v>0.33999999999991815</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1857.34</v>
      </c>
      <c r="D1665" s="2">
        <v>0</v>
      </c>
      <c r="E1665" s="2">
        <v>0</v>
      </c>
      <c r="F1665" s="2">
        <v>0</v>
      </c>
      <c r="G1665" s="3">
        <f t="shared" si="70"/>
        <v>156.01656</v>
      </c>
      <c r="H1665" s="3">
        <f t="shared" si="71"/>
        <v>0.33999999999991815</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130750</v>
      </c>
      <c r="D1669" s="2">
        <v>0</v>
      </c>
      <c r="E1669" s="2">
        <v>0</v>
      </c>
      <c r="F1669" s="2">
        <v>0</v>
      </c>
      <c r="G1669" s="3">
        <f t="shared" si="70"/>
        <v>11506</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100000</v>
      </c>
      <c r="D1670" s="2">
        <v>0</v>
      </c>
      <c r="E1670" s="2">
        <v>0</v>
      </c>
      <c r="F1670" s="2">
        <v>0</v>
      </c>
      <c r="G1670" s="3">
        <f t="shared" si="70"/>
        <v>8900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30750</v>
      </c>
      <c r="D1671" s="2">
        <v>0</v>
      </c>
      <c r="E1671" s="2">
        <v>0</v>
      </c>
      <c r="F1671" s="2">
        <v>0</v>
      </c>
      <c r="G1671" s="3">
        <f t="shared" si="70"/>
        <v>2767.5</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2771792.09</v>
      </c>
      <c r="D1681" s="2">
        <v>0</v>
      </c>
      <c r="E1681" s="2">
        <v>0</v>
      </c>
      <c r="F1681" s="2">
        <v>0</v>
      </c>
      <c r="G1681" s="3">
        <f t="shared" si="70"/>
        <v>277179.20899999997</v>
      </c>
      <c r="H1681" s="3">
        <f t="shared" si="71"/>
        <v>8.9999999850988388E-2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159634.89000000001</v>
      </c>
      <c r="D1683" s="2">
        <v>0</v>
      </c>
      <c r="E1683" s="2">
        <v>0</v>
      </c>
      <c r="F1683" s="2">
        <v>0</v>
      </c>
      <c r="G1683" s="3">
        <f t="shared" si="70"/>
        <v>16282.75878</v>
      </c>
      <c r="H1683" s="3">
        <f t="shared" si="71"/>
        <v>0.10999999998603016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63753.26</v>
      </c>
      <c r="D1684" s="2">
        <v>0</v>
      </c>
      <c r="E1684" s="2">
        <v>0</v>
      </c>
      <c r="F1684" s="2">
        <v>0</v>
      </c>
      <c r="G1684" s="3">
        <f t="shared" si="70"/>
        <v>6566.5857799999994</v>
      </c>
      <c r="H1684" s="3">
        <f t="shared" si="71"/>
        <v>0.26000000000203727</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2427150.69</v>
      </c>
      <c r="D1685" s="2">
        <v>0</v>
      </c>
      <c r="E1685" s="2">
        <v>0</v>
      </c>
      <c r="F1685" s="2">
        <v>0</v>
      </c>
      <c r="G1685" s="3">
        <f>B1685/1000*C1685</f>
        <v>252423.67175999997</v>
      </c>
      <c r="H1685" s="3">
        <f>ABS(C1685-ROUND(C1685,0))</f>
        <v>0.31000000005587935</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121253.25</v>
      </c>
      <c r="D1686" s="14">
        <v>0</v>
      </c>
      <c r="E1686" s="14">
        <v>0</v>
      </c>
      <c r="F1686" s="14">
        <v>0</v>
      </c>
      <c r="G1686" s="15">
        <f t="shared" si="70"/>
        <v>12731.591249999999</v>
      </c>
      <c r="H1686" s="15">
        <f t="shared" si="71"/>
        <v>0.25</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33232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5700632.1500000004</v>
      </c>
      <c r="I17" s="275">
        <f>'PR-RAS'!E6</f>
        <v>7560064.7400000002</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3741553.83</v>
      </c>
      <c r="I18" s="275">
        <f>'PR-RAS'!E152</f>
        <v>4419525.0999999996</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57964.4300000004</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225475.96999999884</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19322555.619999994</v>
      </c>
      <c r="I22" s="275">
        <f>BILANCA!E7</f>
        <v>22126271.41</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4116943.46</v>
      </c>
      <c r="I23" s="275">
        <f>BILANCA!E69</f>
        <v>3761538.2800000003</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2676483.5100000002</v>
      </c>
      <c r="I24" s="275">
        <f>BILANCA!E177</f>
        <v>2976299.6</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20763015.57</v>
      </c>
      <c r="I25" s="275">
        <f>BILANCA!E251</f>
        <v>22911510.09</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860827.38000000012</v>
      </c>
      <c r="I27" s="275">
        <f>'RAS-funkcijski'!E5</f>
        <v>1289703.6599999999</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188805.97</v>
      </c>
      <c r="I28" s="275">
        <f>'RAS-funkcijski'!E35</f>
        <v>132632.91999999998</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285490</v>
      </c>
      <c r="I30" s="275">
        <f>'RAS-funkcijski'!E114</f>
        <v>357534.73000000004</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5515709.2000000011</v>
      </c>
      <c r="I31" s="275">
        <f>'RAS-funkcijski'!E141</f>
        <v>7470724.1400000006</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1159140.79</v>
      </c>
      <c r="I33" s="275">
        <f>'P-VRIO'!E5</f>
        <v>1159140.79</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277893.45</v>
      </c>
      <c r="I34" s="275">
        <f>'P-VRIO'!E22</f>
        <v>277893.45</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2676483.5099999998</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2976299.5999999987</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204507.51</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2771792.09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18" sqref="E11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5700632.1500000004</v>
      </c>
      <c r="E6" s="60">
        <f>E7+E43+E49+E82+E106+E125+E134+E140</f>
        <v>7560064.7400000002</v>
      </c>
      <c r="F6" s="45">
        <f t="shared" ref="F6:F132" si="0">IF(D6&lt;&gt;0,IF(E6/D6&gt;=100,"&gt;&gt;100",E6/D6*100),"-")</f>
        <v>132.61800693454674</v>
      </c>
    </row>
    <row r="7" spans="1:24" ht="12.75" customHeight="1" x14ac:dyDescent="0.2">
      <c r="A7" s="63">
        <v>61</v>
      </c>
      <c r="B7" s="220" t="s">
        <v>17</v>
      </c>
      <c r="C7" s="247" t="s">
        <v>18</v>
      </c>
      <c r="D7" s="60">
        <f>D8+D17+D23+D29+D36+D39</f>
        <v>2039799.3700000003</v>
      </c>
      <c r="E7" s="60">
        <f>E8+E17+E23+E29+E36+E39</f>
        <v>2404632.17</v>
      </c>
      <c r="F7" s="45">
        <f t="shared" si="0"/>
        <v>117.88571980978695</v>
      </c>
    </row>
    <row r="8" spans="1:24" ht="12.75" customHeight="1" x14ac:dyDescent="0.2">
      <c r="A8" s="63">
        <v>611</v>
      </c>
      <c r="B8" s="220" t="s">
        <v>19</v>
      </c>
      <c r="C8" s="247" t="s">
        <v>20</v>
      </c>
      <c r="D8" s="60">
        <f>SUM(D9:D14)-D15-D16</f>
        <v>1901443.7100000002</v>
      </c>
      <c r="E8" s="60">
        <f>SUM(E9:E14)-E15-E16</f>
        <v>2237559.13</v>
      </c>
      <c r="F8" s="45">
        <f t="shared" si="0"/>
        <v>117.67685355250404</v>
      </c>
    </row>
    <row r="9" spans="1:24" ht="12.75" customHeight="1" x14ac:dyDescent="0.2">
      <c r="A9" s="63">
        <v>6111</v>
      </c>
      <c r="B9" s="65" t="s">
        <v>21</v>
      </c>
      <c r="C9" s="247" t="s">
        <v>22</v>
      </c>
      <c r="D9" s="194">
        <v>1859608.3</v>
      </c>
      <c r="E9" s="194">
        <v>2217572.0699999998</v>
      </c>
      <c r="F9" s="45">
        <f t="shared" si="0"/>
        <v>119.24941774028433</v>
      </c>
    </row>
    <row r="10" spans="1:24" ht="12.75" customHeight="1" x14ac:dyDescent="0.2">
      <c r="A10" s="63">
        <v>6112</v>
      </c>
      <c r="B10" s="65" t="s">
        <v>23</v>
      </c>
      <c r="C10" s="247" t="s">
        <v>24</v>
      </c>
      <c r="D10" s="194">
        <v>106080</v>
      </c>
      <c r="E10" s="194">
        <v>132713.34</v>
      </c>
      <c r="F10" s="45">
        <f t="shared" si="0"/>
        <v>125.10684389140272</v>
      </c>
    </row>
    <row r="11" spans="1:24" ht="12.75" customHeight="1" x14ac:dyDescent="0.2">
      <c r="A11" s="63">
        <v>6113</v>
      </c>
      <c r="B11" s="65" t="s">
        <v>25</v>
      </c>
      <c r="C11" s="247" t="s">
        <v>26</v>
      </c>
      <c r="D11" s="194">
        <v>97749.92</v>
      </c>
      <c r="E11" s="194">
        <v>85249.24</v>
      </c>
      <c r="F11" s="45">
        <f t="shared" si="0"/>
        <v>87.21157009642566</v>
      </c>
    </row>
    <row r="12" spans="1:24" ht="12.75" customHeight="1" x14ac:dyDescent="0.2">
      <c r="A12" s="63">
        <v>6114</v>
      </c>
      <c r="B12" s="65" t="s">
        <v>27</v>
      </c>
      <c r="C12" s="247" t="s">
        <v>28</v>
      </c>
      <c r="D12" s="194">
        <v>109925.23</v>
      </c>
      <c r="E12" s="194">
        <v>150712.51</v>
      </c>
      <c r="F12" s="45">
        <f t="shared" si="0"/>
        <v>137.10456644029767</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271919.74</v>
      </c>
      <c r="E15" s="194">
        <v>348688.03</v>
      </c>
      <c r="F15" s="45">
        <f t="shared" si="0"/>
        <v>128.23196653541962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111296.61</v>
      </c>
      <c r="E23" s="60">
        <f t="shared" si="2"/>
        <v>137652.38</v>
      </c>
      <c r="F23" s="45">
        <f t="shared" si="0"/>
        <v>123.6806583776451</v>
      </c>
    </row>
    <row r="24" spans="1:6" ht="12.75" customHeight="1" x14ac:dyDescent="0.2">
      <c r="A24" s="63">
        <v>6131</v>
      </c>
      <c r="B24" s="65" t="s">
        <v>51</v>
      </c>
      <c r="C24" s="247" t="s">
        <v>52</v>
      </c>
      <c r="D24" s="194">
        <v>16928.61</v>
      </c>
      <c r="E24" s="194">
        <v>16506.55</v>
      </c>
      <c r="F24" s="45">
        <f t="shared" si="0"/>
        <v>97.506824246054464</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94368</v>
      </c>
      <c r="E27" s="194">
        <v>121145.83</v>
      </c>
      <c r="F27" s="45">
        <f t="shared" si="0"/>
        <v>128.37596430993557</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27059.05</v>
      </c>
      <c r="E29" s="60">
        <f>SUM(E30:E35)</f>
        <v>29420.66</v>
      </c>
      <c r="F29" s="45">
        <f t="shared" si="0"/>
        <v>108.72761608408277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26937.82</v>
      </c>
      <c r="E31" s="194">
        <v>29420.66</v>
      </c>
      <c r="F31" s="45">
        <f t="shared" si="0"/>
        <v>109.21692995201542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121.23</v>
      </c>
      <c r="E33" s="194">
        <v>0</v>
      </c>
      <c r="F33" s="45">
        <f t="shared" si="0"/>
        <v>0</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2853486.33</v>
      </c>
      <c r="E49" s="60">
        <f>E50+E53+E58+E61+E64+E68+E71+E74+E77</f>
        <v>4606103.99</v>
      </c>
      <c r="F49" s="45">
        <f t="shared" si="0"/>
        <v>161.4202227490608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1917915.54</v>
      </c>
      <c r="E58" s="60">
        <f t="shared" si="9"/>
        <v>1906383.2100000002</v>
      </c>
      <c r="F58" s="45">
        <f t="shared" si="0"/>
        <v>99.398705012839102</v>
      </c>
    </row>
    <row r="59" spans="1:6" ht="24" x14ac:dyDescent="0.2">
      <c r="A59" s="63">
        <v>6331</v>
      </c>
      <c r="B59" s="65" t="s">
        <v>121</v>
      </c>
      <c r="C59" s="247" t="s">
        <v>122</v>
      </c>
      <c r="D59" s="194">
        <v>1124461.33</v>
      </c>
      <c r="E59" s="194">
        <v>466808.34</v>
      </c>
      <c r="F59" s="45">
        <f t="shared" si="0"/>
        <v>41.513952285046564</v>
      </c>
    </row>
    <row r="60" spans="1:6" ht="24" x14ac:dyDescent="0.2">
      <c r="A60" s="63">
        <v>6332</v>
      </c>
      <c r="B60" s="65" t="s">
        <v>123</v>
      </c>
      <c r="C60" s="247" t="s">
        <v>124</v>
      </c>
      <c r="D60" s="194">
        <v>793454.21</v>
      </c>
      <c r="E60" s="194">
        <v>1439574.87</v>
      </c>
      <c r="F60" s="45">
        <f t="shared" si="0"/>
        <v>181.43137333659118</v>
      </c>
    </row>
    <row r="61" spans="1:6" ht="12.75" customHeight="1" x14ac:dyDescent="0.2">
      <c r="A61" s="63">
        <v>634</v>
      </c>
      <c r="B61" s="65" t="s">
        <v>125</v>
      </c>
      <c r="C61" s="247" t="s">
        <v>126</v>
      </c>
      <c r="D61" s="60">
        <f t="shared" ref="D61:E61" si="10">SUM(D62:D63)</f>
        <v>336445.89</v>
      </c>
      <c r="E61" s="60">
        <f t="shared" si="10"/>
        <v>250116.09000000003</v>
      </c>
      <c r="F61" s="45">
        <f t="shared" si="0"/>
        <v>74.340658463683411</v>
      </c>
    </row>
    <row r="62" spans="1:6" ht="12.75" customHeight="1" x14ac:dyDescent="0.2">
      <c r="A62" s="63">
        <v>6341</v>
      </c>
      <c r="B62" s="65" t="s">
        <v>127</v>
      </c>
      <c r="C62" s="247" t="s">
        <v>128</v>
      </c>
      <c r="D62" s="194">
        <v>220955.28</v>
      </c>
      <c r="E62" s="194">
        <v>33085.949999999997</v>
      </c>
      <c r="F62" s="45">
        <f t="shared" si="0"/>
        <v>14.974048142230409</v>
      </c>
    </row>
    <row r="63" spans="1:6" ht="12.75" customHeight="1" x14ac:dyDescent="0.2">
      <c r="A63" s="63">
        <v>6342</v>
      </c>
      <c r="B63" s="65" t="s">
        <v>129</v>
      </c>
      <c r="C63" s="247" t="s">
        <v>130</v>
      </c>
      <c r="D63" s="194">
        <v>115490.61</v>
      </c>
      <c r="E63" s="194">
        <v>217030.14</v>
      </c>
      <c r="F63" s="45">
        <f t="shared" si="0"/>
        <v>187.92016078190255</v>
      </c>
    </row>
    <row r="64" spans="1:6" ht="24" x14ac:dyDescent="0.2">
      <c r="A64" s="63">
        <v>635</v>
      </c>
      <c r="B64" s="65" t="s">
        <v>131</v>
      </c>
      <c r="C64" s="247" t="s">
        <v>132</v>
      </c>
      <c r="D64" s="60">
        <f>SUM(D65:D67)</f>
        <v>0</v>
      </c>
      <c r="E64" s="60">
        <f>SUM(E65:E67)</f>
        <v>864159.29</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864159.29</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599124.89999999991</v>
      </c>
      <c r="E74" s="60">
        <f t="shared" si="13"/>
        <v>1585445.4</v>
      </c>
      <c r="F74" s="45">
        <f t="shared" si="0"/>
        <v>264.62685827279091</v>
      </c>
    </row>
    <row r="75" spans="1:6" ht="12.75" customHeight="1" x14ac:dyDescent="0.2">
      <c r="A75" s="63" t="s">
        <v>153</v>
      </c>
      <c r="B75" s="65" t="s">
        <v>154</v>
      </c>
      <c r="C75" s="247" t="s">
        <v>153</v>
      </c>
      <c r="D75" s="194">
        <v>173369.74</v>
      </c>
      <c r="E75" s="194">
        <v>147755.69</v>
      </c>
      <c r="F75" s="45">
        <f t="shared" si="0"/>
        <v>85.225766618788271</v>
      </c>
    </row>
    <row r="76" spans="1:6" ht="12.75" customHeight="1" x14ac:dyDescent="0.2">
      <c r="A76" s="63" t="s">
        <v>155</v>
      </c>
      <c r="B76" s="65" t="s">
        <v>156</v>
      </c>
      <c r="C76" s="247" t="s">
        <v>155</v>
      </c>
      <c r="D76" s="194">
        <v>425755.16</v>
      </c>
      <c r="E76" s="194">
        <v>1437689.71</v>
      </c>
      <c r="F76" s="45">
        <f t="shared" si="0"/>
        <v>337.67992618104734</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320971.24</v>
      </c>
      <c r="E82" s="60">
        <f t="shared" si="15"/>
        <v>220596.11</v>
      </c>
      <c r="F82" s="45">
        <f t="shared" si="0"/>
        <v>68.727687253225554</v>
      </c>
    </row>
    <row r="83" spans="1:6" ht="12.75" customHeight="1" x14ac:dyDescent="0.2">
      <c r="A83" s="63">
        <v>641</v>
      </c>
      <c r="B83" s="64" t="s">
        <v>169</v>
      </c>
      <c r="C83" s="247" t="s">
        <v>170</v>
      </c>
      <c r="D83" s="60">
        <f t="shared" ref="D83:E83" si="16">SUM(D84:D90)</f>
        <v>69101.279999999999</v>
      </c>
      <c r="E83" s="60">
        <f t="shared" si="16"/>
        <v>69502.649999999994</v>
      </c>
      <c r="F83" s="45">
        <f t="shared" si="0"/>
        <v>100.58084307555517</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864.55</v>
      </c>
      <c r="E85" s="194">
        <v>139.31</v>
      </c>
      <c r="F85" s="45">
        <f t="shared" si="0"/>
        <v>16.113585102076225</v>
      </c>
    </row>
    <row r="86" spans="1:6" ht="12.75" customHeight="1" x14ac:dyDescent="0.2">
      <c r="A86" s="63">
        <v>6414</v>
      </c>
      <c r="B86" s="64" t="s">
        <v>175</v>
      </c>
      <c r="C86" s="247" t="s">
        <v>176</v>
      </c>
      <c r="D86" s="194">
        <v>1036.73</v>
      </c>
      <c r="E86" s="194">
        <v>818.34</v>
      </c>
      <c r="F86" s="45">
        <f t="shared" si="0"/>
        <v>78.934727460380245</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67200</v>
      </c>
      <c r="E89" s="194">
        <v>68545</v>
      </c>
      <c r="F89" s="45">
        <f t="shared" si="0"/>
        <v>102.0014880952381</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251869.96000000002</v>
      </c>
      <c r="E91" s="60">
        <f t="shared" si="17"/>
        <v>151093.46</v>
      </c>
      <c r="F91" s="45">
        <f t="shared" si="0"/>
        <v>59.988678284619567</v>
      </c>
    </row>
    <row r="92" spans="1:6" ht="12.75" customHeight="1" x14ac:dyDescent="0.2">
      <c r="A92" s="63">
        <v>6421</v>
      </c>
      <c r="B92" s="64" t="s">
        <v>187</v>
      </c>
      <c r="C92" s="247" t="s">
        <v>188</v>
      </c>
      <c r="D92" s="194">
        <v>27216.93</v>
      </c>
      <c r="E92" s="194">
        <v>32525.85</v>
      </c>
      <c r="F92" s="45">
        <f t="shared" si="0"/>
        <v>119.5059472174121</v>
      </c>
    </row>
    <row r="93" spans="1:6" ht="12.75" customHeight="1" x14ac:dyDescent="0.2">
      <c r="A93" s="63">
        <v>6422</v>
      </c>
      <c r="B93" s="64" t="s">
        <v>189</v>
      </c>
      <c r="C93" s="247" t="s">
        <v>190</v>
      </c>
      <c r="D93" s="194">
        <v>32672.31</v>
      </c>
      <c r="E93" s="194">
        <v>37603.129999999997</v>
      </c>
      <c r="F93" s="45">
        <f t="shared" si="0"/>
        <v>115.09173976373263</v>
      </c>
    </row>
    <row r="94" spans="1:6" ht="12.75" customHeight="1" x14ac:dyDescent="0.2">
      <c r="A94" s="63">
        <v>6423</v>
      </c>
      <c r="B94" s="64" t="s">
        <v>191</v>
      </c>
      <c r="C94" s="247" t="s">
        <v>192</v>
      </c>
      <c r="D94" s="194">
        <v>191980.72</v>
      </c>
      <c r="E94" s="194">
        <v>80964.479999999996</v>
      </c>
      <c r="F94" s="45">
        <f t="shared" si="0"/>
        <v>42.173234895670767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471987.29000000004</v>
      </c>
      <c r="E106" s="60">
        <f>E107+E112+E120+E124</f>
        <v>307591.2</v>
      </c>
      <c r="F106" s="45">
        <f t="shared" si="0"/>
        <v>65.169381997553373</v>
      </c>
    </row>
    <row r="107" spans="1:6" ht="12.75" customHeight="1" x14ac:dyDescent="0.2">
      <c r="A107" s="63">
        <v>651</v>
      </c>
      <c r="B107" s="64" t="s">
        <v>217</v>
      </c>
      <c r="C107" s="247" t="s">
        <v>218</v>
      </c>
      <c r="D107" s="60">
        <f t="shared" ref="D107:E107" si="19">SUM(D108:D111)</f>
        <v>4190.53</v>
      </c>
      <c r="E107" s="60">
        <f t="shared" si="19"/>
        <v>3675.72</v>
      </c>
      <c r="F107" s="45">
        <f t="shared" si="0"/>
        <v>87.714919115243191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4190.53</v>
      </c>
      <c r="E109" s="194">
        <v>3675.72</v>
      </c>
      <c r="F109" s="45">
        <f t="shared" si="0"/>
        <v>87.714919115243191</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218336.11000000002</v>
      </c>
      <c r="E112" s="60">
        <f t="shared" si="20"/>
        <v>62632.11</v>
      </c>
      <c r="F112" s="45">
        <f t="shared" si="0"/>
        <v>28.686097778329017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138.01</v>
      </c>
      <c r="E114" s="194">
        <v>0</v>
      </c>
      <c r="F114" s="45">
        <f t="shared" si="0"/>
        <v>0</v>
      </c>
    </row>
    <row r="115" spans="1:6" ht="12.75" customHeight="1" x14ac:dyDescent="0.2">
      <c r="A115" s="63">
        <v>6524</v>
      </c>
      <c r="B115" s="64" t="s">
        <v>233</v>
      </c>
      <c r="C115" s="247" t="s">
        <v>234</v>
      </c>
      <c r="D115" s="194">
        <v>4.34</v>
      </c>
      <c r="E115" s="194">
        <v>58.46</v>
      </c>
      <c r="F115" s="45">
        <f t="shared" si="0"/>
        <v>1347.0046082949309</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218193.76</v>
      </c>
      <c r="E117" s="194">
        <v>62573.65</v>
      </c>
      <c r="F117" s="45">
        <f t="shared" si="0"/>
        <v>28.678019939708634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249460.65</v>
      </c>
      <c r="E120" s="60">
        <f t="shared" si="21"/>
        <v>241283.37000000002</v>
      </c>
      <c r="F120" s="45">
        <f t="shared" si="0"/>
        <v>96.722016077485591</v>
      </c>
    </row>
    <row r="121" spans="1:6" ht="12.75" customHeight="1" x14ac:dyDescent="0.2">
      <c r="A121" s="63">
        <v>6531</v>
      </c>
      <c r="B121" s="64" t="s">
        <v>245</v>
      </c>
      <c r="C121" s="247" t="s">
        <v>246</v>
      </c>
      <c r="D121" s="194">
        <v>7827.71</v>
      </c>
      <c r="E121" s="194">
        <v>8583.26</v>
      </c>
      <c r="F121" s="45">
        <f t="shared" si="0"/>
        <v>109.6522482309641</v>
      </c>
    </row>
    <row r="122" spans="1:6" ht="12.75" customHeight="1" x14ac:dyDescent="0.2">
      <c r="A122" s="63">
        <v>6532</v>
      </c>
      <c r="B122" s="64" t="s">
        <v>247</v>
      </c>
      <c r="C122" s="247" t="s">
        <v>248</v>
      </c>
      <c r="D122" s="194">
        <v>241632.94</v>
      </c>
      <c r="E122" s="194">
        <v>228752.1</v>
      </c>
      <c r="F122" s="45">
        <f t="shared" si="0"/>
        <v>94.669253289721183</v>
      </c>
    </row>
    <row r="123" spans="1:6" ht="12.75" customHeight="1" x14ac:dyDescent="0.2">
      <c r="A123" s="63">
        <v>6533</v>
      </c>
      <c r="B123" s="64" t="s">
        <v>249</v>
      </c>
      <c r="C123" s="247" t="s">
        <v>250</v>
      </c>
      <c r="D123" s="194">
        <v>0</v>
      </c>
      <c r="E123" s="194">
        <v>3948.01</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13733.45</v>
      </c>
      <c r="E125" s="60">
        <f t="shared" si="22"/>
        <v>20355.97</v>
      </c>
      <c r="F125" s="45">
        <f t="shared" si="0"/>
        <v>148.22182335829672</v>
      </c>
    </row>
    <row r="126" spans="1:6" ht="12.75" customHeight="1" x14ac:dyDescent="0.2">
      <c r="A126" s="63">
        <v>661</v>
      </c>
      <c r="B126" s="65" t="s">
        <v>255</v>
      </c>
      <c r="C126" s="247" t="s">
        <v>256</v>
      </c>
      <c r="D126" s="60">
        <f t="shared" ref="D126:E126" si="23">SUM(D127:D128)</f>
        <v>13733.45</v>
      </c>
      <c r="E126" s="60">
        <f t="shared" si="23"/>
        <v>8192.9699999999993</v>
      </c>
      <c r="F126" s="45">
        <f t="shared" si="0"/>
        <v>59.657041748431737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13733.45</v>
      </c>
      <c r="E128" s="194">
        <v>8192.9699999999993</v>
      </c>
      <c r="F128" s="45">
        <f t="shared" si="0"/>
        <v>59.657041748431737</v>
      </c>
    </row>
    <row r="129" spans="1:6" ht="36" x14ac:dyDescent="0.2">
      <c r="A129" s="63">
        <v>663</v>
      </c>
      <c r="B129" s="182" t="s">
        <v>261</v>
      </c>
      <c r="C129" s="247" t="s">
        <v>262</v>
      </c>
      <c r="D129" s="60">
        <f t="shared" ref="D129:E129" si="24">SUM(D130:D133)</f>
        <v>0</v>
      </c>
      <c r="E129" s="60">
        <f t="shared" si="24"/>
        <v>12163</v>
      </c>
      <c r="F129" s="45" t="str">
        <f t="shared" si="0"/>
        <v>-</v>
      </c>
    </row>
    <row r="130" spans="1:6" ht="12.75" customHeight="1" x14ac:dyDescent="0.2">
      <c r="A130" s="63">
        <v>6631</v>
      </c>
      <c r="B130" s="65" t="s">
        <v>263</v>
      </c>
      <c r="C130" s="247" t="s">
        <v>264</v>
      </c>
      <c r="D130" s="194">
        <v>0</v>
      </c>
      <c r="E130" s="194">
        <v>12163</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654.47</v>
      </c>
      <c r="E140" s="60">
        <f t="shared" si="28"/>
        <v>785.3</v>
      </c>
      <c r="F140" s="45">
        <f t="shared" si="26"/>
        <v>119.99022109493175</v>
      </c>
    </row>
    <row r="141" spans="1:6" ht="12.75" customHeight="1" x14ac:dyDescent="0.2">
      <c r="A141" s="63">
        <v>681</v>
      </c>
      <c r="B141" s="65" t="s">
        <v>285</v>
      </c>
      <c r="C141" s="247" t="s">
        <v>286</v>
      </c>
      <c r="D141" s="60">
        <f t="shared" ref="D141:E141" si="29">SUM(D142:D150)</f>
        <v>654.47</v>
      </c>
      <c r="E141" s="60">
        <f t="shared" si="29"/>
        <v>785.3</v>
      </c>
      <c r="F141" s="45">
        <f t="shared" si="26"/>
        <v>119.99022109493175</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654.47</v>
      </c>
      <c r="E150" s="194">
        <v>785.3</v>
      </c>
      <c r="F150" s="45">
        <f t="shared" si="26"/>
        <v>119.99022109493175</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3741553.83</v>
      </c>
      <c r="E152" s="60">
        <f>E153+E164+E202+E221+E230+E262+E273</f>
        <v>4419525.0999999996</v>
      </c>
      <c r="F152" s="45">
        <f t="shared" si="26"/>
        <v>118.12004586340534</v>
      </c>
    </row>
    <row r="153" spans="1:6" ht="12.75" customHeight="1" x14ac:dyDescent="0.2">
      <c r="A153" s="63">
        <v>31</v>
      </c>
      <c r="B153" s="64" t="s">
        <v>308</v>
      </c>
      <c r="C153" s="247" t="s">
        <v>309</v>
      </c>
      <c r="D153" s="60">
        <f t="shared" ref="D153:E153" si="30">D154+D159+D160</f>
        <v>479935.84000000008</v>
      </c>
      <c r="E153" s="60">
        <f t="shared" si="30"/>
        <v>726626.09999999986</v>
      </c>
      <c r="F153" s="45">
        <f t="shared" si="26"/>
        <v>151.40067472352132</v>
      </c>
    </row>
    <row r="154" spans="1:6" ht="12.75" customHeight="1" x14ac:dyDescent="0.2">
      <c r="A154" s="63">
        <v>311</v>
      </c>
      <c r="B154" s="64" t="s">
        <v>310</v>
      </c>
      <c r="C154" s="247" t="s">
        <v>311</v>
      </c>
      <c r="D154" s="60">
        <f t="shared" ref="D154:E154" si="31">SUM(D155:D158)</f>
        <v>388262.19000000006</v>
      </c>
      <c r="E154" s="60">
        <f t="shared" si="31"/>
        <v>589544.84</v>
      </c>
      <c r="F154" s="45">
        <f t="shared" si="26"/>
        <v>151.84193959241819</v>
      </c>
    </row>
    <row r="155" spans="1:6" ht="12.75" customHeight="1" x14ac:dyDescent="0.2">
      <c r="A155" s="63">
        <v>3111</v>
      </c>
      <c r="B155" s="64" t="s">
        <v>312</v>
      </c>
      <c r="C155" s="247" t="s">
        <v>313</v>
      </c>
      <c r="D155" s="194">
        <v>379252.84</v>
      </c>
      <c r="E155" s="194">
        <v>580576.59</v>
      </c>
      <c r="F155" s="45">
        <f t="shared" si="26"/>
        <v>153.08430913793552</v>
      </c>
    </row>
    <row r="156" spans="1:6" ht="12.75" customHeight="1" x14ac:dyDescent="0.2">
      <c r="A156" s="63">
        <v>3112</v>
      </c>
      <c r="B156" s="64" t="s">
        <v>314</v>
      </c>
      <c r="C156" s="247" t="s">
        <v>315</v>
      </c>
      <c r="D156" s="194">
        <v>2550.1999999999998</v>
      </c>
      <c r="E156" s="194">
        <v>2918.25</v>
      </c>
      <c r="F156" s="45">
        <f t="shared" si="26"/>
        <v>114.43220139596895</v>
      </c>
    </row>
    <row r="157" spans="1:6" ht="12.75" customHeight="1" x14ac:dyDescent="0.2">
      <c r="A157" s="63">
        <v>3113</v>
      </c>
      <c r="B157" s="65" t="s">
        <v>316</v>
      </c>
      <c r="C157" s="247" t="s">
        <v>317</v>
      </c>
      <c r="D157" s="194">
        <v>6459.15</v>
      </c>
      <c r="E157" s="194">
        <v>6050</v>
      </c>
      <c r="F157" s="45">
        <f t="shared" si="26"/>
        <v>93.665575191782196</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34331.33</v>
      </c>
      <c r="E159" s="194">
        <v>42176.33</v>
      </c>
      <c r="F159" s="45">
        <f t="shared" si="26"/>
        <v>122.85084789898906</v>
      </c>
    </row>
    <row r="160" spans="1:6" ht="12.75" customHeight="1" x14ac:dyDescent="0.2">
      <c r="A160" s="63">
        <v>313</v>
      </c>
      <c r="B160" s="65" t="s">
        <v>322</v>
      </c>
      <c r="C160" s="247" t="s">
        <v>323</v>
      </c>
      <c r="D160" s="60">
        <f t="shared" ref="D160:E160" si="32">SUM(D161:D163)</f>
        <v>57342.32</v>
      </c>
      <c r="E160" s="60">
        <f t="shared" si="32"/>
        <v>94904.93</v>
      </c>
      <c r="F160" s="45">
        <f t="shared" si="26"/>
        <v>165.50591256161243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57342.32</v>
      </c>
      <c r="E162" s="194">
        <v>94904.93</v>
      </c>
      <c r="F162" s="45">
        <f t="shared" si="26"/>
        <v>165.50591256161243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1660130.2</v>
      </c>
      <c r="E164" s="60">
        <f>E165+E170+E178+E188+E189+E194</f>
        <v>1823515.8299999998</v>
      </c>
      <c r="F164" s="45">
        <f t="shared" si="26"/>
        <v>109.8417359072198</v>
      </c>
    </row>
    <row r="165" spans="1:6" ht="12.75" customHeight="1" x14ac:dyDescent="0.2">
      <c r="A165" s="63">
        <v>321</v>
      </c>
      <c r="B165" s="64" t="s">
        <v>332</v>
      </c>
      <c r="C165" s="247" t="s">
        <v>333</v>
      </c>
      <c r="D165" s="60">
        <f t="shared" ref="D165:E165" si="33">SUM(D166:D169)</f>
        <v>35313.810000000005</v>
      </c>
      <c r="E165" s="60">
        <f t="shared" si="33"/>
        <v>43378.93</v>
      </c>
      <c r="F165" s="45">
        <f t="shared" si="26"/>
        <v>122.83843063096278</v>
      </c>
    </row>
    <row r="166" spans="1:6" ht="12.75" customHeight="1" x14ac:dyDescent="0.2">
      <c r="A166" s="63">
        <v>3211</v>
      </c>
      <c r="B166" s="64" t="s">
        <v>334</v>
      </c>
      <c r="C166" s="247" t="s">
        <v>335</v>
      </c>
      <c r="D166" s="194">
        <v>2669.73</v>
      </c>
      <c r="E166" s="194">
        <v>3205.8</v>
      </c>
      <c r="F166" s="45">
        <f t="shared" si="26"/>
        <v>120.07955860705015</v>
      </c>
    </row>
    <row r="167" spans="1:6" ht="12.75" customHeight="1" x14ac:dyDescent="0.2">
      <c r="A167" s="63">
        <v>3212</v>
      </c>
      <c r="B167" s="64" t="s">
        <v>336</v>
      </c>
      <c r="C167" s="247" t="s">
        <v>337</v>
      </c>
      <c r="D167" s="194">
        <v>14951.15</v>
      </c>
      <c r="E167" s="194">
        <v>17961.09</v>
      </c>
      <c r="F167" s="45">
        <f t="shared" si="26"/>
        <v>120.13182932416571</v>
      </c>
    </row>
    <row r="168" spans="1:6" ht="12.75" customHeight="1" x14ac:dyDescent="0.2">
      <c r="A168" s="63">
        <v>3213</v>
      </c>
      <c r="B168" s="64" t="s">
        <v>338</v>
      </c>
      <c r="C168" s="247" t="s">
        <v>339</v>
      </c>
      <c r="D168" s="194">
        <v>4700.5600000000004</v>
      </c>
      <c r="E168" s="194">
        <v>2634.75</v>
      </c>
      <c r="F168" s="45">
        <f t="shared" si="26"/>
        <v>56.051832122130129</v>
      </c>
    </row>
    <row r="169" spans="1:6" ht="12.75" customHeight="1" x14ac:dyDescent="0.2">
      <c r="A169" s="63">
        <v>3214</v>
      </c>
      <c r="B169" s="64" t="s">
        <v>340</v>
      </c>
      <c r="C169" s="247" t="s">
        <v>341</v>
      </c>
      <c r="D169" s="194">
        <v>12992.37</v>
      </c>
      <c r="E169" s="194">
        <v>19577.29</v>
      </c>
      <c r="F169" s="45">
        <f t="shared" si="26"/>
        <v>150.68297777849614</v>
      </c>
    </row>
    <row r="170" spans="1:6" ht="12.75" customHeight="1" x14ac:dyDescent="0.2">
      <c r="A170" s="63">
        <v>322</v>
      </c>
      <c r="B170" s="64" t="s">
        <v>342</v>
      </c>
      <c r="C170" s="247" t="s">
        <v>343</v>
      </c>
      <c r="D170" s="60">
        <f t="shared" ref="D170:E170" si="34">SUM(D171:D177)</f>
        <v>278588.43</v>
      </c>
      <c r="E170" s="60">
        <f t="shared" si="34"/>
        <v>365852.28</v>
      </c>
      <c r="F170" s="45">
        <f t="shared" si="26"/>
        <v>131.32357291363465</v>
      </c>
    </row>
    <row r="171" spans="1:6" ht="12.75" customHeight="1" x14ac:dyDescent="0.2">
      <c r="A171" s="63">
        <v>3221</v>
      </c>
      <c r="B171" s="64" t="s">
        <v>344</v>
      </c>
      <c r="C171" s="247" t="s">
        <v>345</v>
      </c>
      <c r="D171" s="194">
        <v>29306.84</v>
      </c>
      <c r="E171" s="194">
        <v>38313.69</v>
      </c>
      <c r="F171" s="45">
        <f t="shared" si="26"/>
        <v>130.73292787622276</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101199.28</v>
      </c>
      <c r="E173" s="194">
        <v>123101.04</v>
      </c>
      <c r="F173" s="45">
        <f t="shared" si="26"/>
        <v>121.64220931216111</v>
      </c>
    </row>
    <row r="174" spans="1:6" ht="12.75" customHeight="1" x14ac:dyDescent="0.2">
      <c r="A174" s="63">
        <v>3224</v>
      </c>
      <c r="B174" s="65" t="s">
        <v>350</v>
      </c>
      <c r="C174" s="247" t="s">
        <v>351</v>
      </c>
      <c r="D174" s="194">
        <v>134717.07</v>
      </c>
      <c r="E174" s="194">
        <v>170726.02</v>
      </c>
      <c r="F174" s="45">
        <f t="shared" si="26"/>
        <v>126.72931500068995</v>
      </c>
    </row>
    <row r="175" spans="1:6" ht="12.75" customHeight="1" x14ac:dyDescent="0.2">
      <c r="A175" s="63">
        <v>3225</v>
      </c>
      <c r="B175" s="65" t="s">
        <v>352</v>
      </c>
      <c r="C175" s="247" t="s">
        <v>353</v>
      </c>
      <c r="D175" s="194">
        <v>13365.24</v>
      </c>
      <c r="E175" s="194">
        <v>32876.080000000002</v>
      </c>
      <c r="F175" s="45">
        <f t="shared" si="26"/>
        <v>245.98196515737843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835.45</v>
      </c>
      <c r="F177" s="45" t="str">
        <f t="shared" si="26"/>
        <v>-</v>
      </c>
    </row>
    <row r="178" spans="1:6" ht="12.75" customHeight="1" x14ac:dyDescent="0.2">
      <c r="A178" s="63">
        <v>323</v>
      </c>
      <c r="B178" s="65" t="s">
        <v>358</v>
      </c>
      <c r="C178" s="247" t="s">
        <v>359</v>
      </c>
      <c r="D178" s="60">
        <f t="shared" ref="D178:E178" si="35">SUM(D179:D187)</f>
        <v>1233546.6199999999</v>
      </c>
      <c r="E178" s="60">
        <f t="shared" si="35"/>
        <v>1283648.81</v>
      </c>
      <c r="F178" s="45">
        <f t="shared" si="26"/>
        <v>104.06163732992921</v>
      </c>
    </row>
    <row r="179" spans="1:6" ht="12.75" customHeight="1" x14ac:dyDescent="0.2">
      <c r="A179" s="63">
        <v>3231</v>
      </c>
      <c r="B179" s="65" t="s">
        <v>360</v>
      </c>
      <c r="C179" s="247" t="s">
        <v>361</v>
      </c>
      <c r="D179" s="194">
        <v>28865.759999999998</v>
      </c>
      <c r="E179" s="194">
        <v>37988.410000000003</v>
      </c>
      <c r="F179" s="45">
        <f t="shared" si="26"/>
        <v>131.60370625959615</v>
      </c>
    </row>
    <row r="180" spans="1:6" ht="12.75" customHeight="1" x14ac:dyDescent="0.2">
      <c r="A180" s="63">
        <v>3232</v>
      </c>
      <c r="B180" s="65" t="s">
        <v>362</v>
      </c>
      <c r="C180" s="247" t="s">
        <v>363</v>
      </c>
      <c r="D180" s="194">
        <v>127624.66</v>
      </c>
      <c r="E180" s="194">
        <v>120883.06</v>
      </c>
      <c r="F180" s="45">
        <f t="shared" si="26"/>
        <v>94.717635290859931</v>
      </c>
    </row>
    <row r="181" spans="1:6" ht="12.75" customHeight="1" x14ac:dyDescent="0.2">
      <c r="A181" s="63">
        <v>3233</v>
      </c>
      <c r="B181" s="65" t="s">
        <v>364</v>
      </c>
      <c r="C181" s="247" t="s">
        <v>365</v>
      </c>
      <c r="D181" s="194">
        <v>88903.55</v>
      </c>
      <c r="E181" s="194">
        <v>110812.32</v>
      </c>
      <c r="F181" s="45">
        <f t="shared" si="26"/>
        <v>124.64330164543486</v>
      </c>
    </row>
    <row r="182" spans="1:6" ht="12.75" customHeight="1" x14ac:dyDescent="0.2">
      <c r="A182" s="63">
        <v>3234</v>
      </c>
      <c r="B182" s="65" t="s">
        <v>366</v>
      </c>
      <c r="C182" s="247" t="s">
        <v>367</v>
      </c>
      <c r="D182" s="194">
        <v>601060.93999999994</v>
      </c>
      <c r="E182" s="194">
        <v>577518.88</v>
      </c>
      <c r="F182" s="45">
        <f t="shared" si="26"/>
        <v>96.083249062898687</v>
      </c>
    </row>
    <row r="183" spans="1:6" ht="12.75" customHeight="1" x14ac:dyDescent="0.2">
      <c r="A183" s="63">
        <v>3235</v>
      </c>
      <c r="B183" s="64" t="s">
        <v>368</v>
      </c>
      <c r="C183" s="247" t="s">
        <v>369</v>
      </c>
      <c r="D183" s="194">
        <v>24894.74</v>
      </c>
      <c r="E183" s="194">
        <v>46308.7</v>
      </c>
      <c r="F183" s="45">
        <f t="shared" si="26"/>
        <v>186.01801023027352</v>
      </c>
    </row>
    <row r="184" spans="1:6" ht="12.75" customHeight="1" x14ac:dyDescent="0.2">
      <c r="A184" s="63">
        <v>3236</v>
      </c>
      <c r="B184" s="64" t="s">
        <v>370</v>
      </c>
      <c r="C184" s="247" t="s">
        <v>371</v>
      </c>
      <c r="D184" s="194">
        <v>13555.23</v>
      </c>
      <c r="E184" s="194">
        <v>19666.04</v>
      </c>
      <c r="F184" s="45">
        <f t="shared" si="26"/>
        <v>145.08082858055528</v>
      </c>
    </row>
    <row r="185" spans="1:6" ht="12.75" customHeight="1" x14ac:dyDescent="0.2">
      <c r="A185" s="63">
        <v>3237</v>
      </c>
      <c r="B185" s="64" t="s">
        <v>372</v>
      </c>
      <c r="C185" s="247" t="s">
        <v>373</v>
      </c>
      <c r="D185" s="194">
        <v>219027.08</v>
      </c>
      <c r="E185" s="194">
        <v>213506.33</v>
      </c>
      <c r="F185" s="45">
        <f t="shared" si="26"/>
        <v>97.47942126608271</v>
      </c>
    </row>
    <row r="186" spans="1:6" ht="12.75" customHeight="1" x14ac:dyDescent="0.2">
      <c r="A186" s="63">
        <v>3238</v>
      </c>
      <c r="B186" s="64" t="s">
        <v>374</v>
      </c>
      <c r="C186" s="247" t="s">
        <v>375</v>
      </c>
      <c r="D186" s="194">
        <v>12191.9</v>
      </c>
      <c r="E186" s="194">
        <v>12931.32</v>
      </c>
      <c r="F186" s="45">
        <f t="shared" si="26"/>
        <v>106.06484633240103</v>
      </c>
    </row>
    <row r="187" spans="1:6" ht="12.75" customHeight="1" x14ac:dyDescent="0.2">
      <c r="A187" s="63">
        <v>3239</v>
      </c>
      <c r="B187" s="64" t="s">
        <v>376</v>
      </c>
      <c r="C187" s="247" t="s">
        <v>377</v>
      </c>
      <c r="D187" s="194">
        <v>117422.76</v>
      </c>
      <c r="E187" s="194">
        <v>144033.75</v>
      </c>
      <c r="F187" s="45">
        <f t="shared" si="26"/>
        <v>122.66254855532269</v>
      </c>
    </row>
    <row r="188" spans="1:6" ht="12.75" customHeight="1" x14ac:dyDescent="0.2">
      <c r="A188" s="63">
        <v>324</v>
      </c>
      <c r="B188" s="64" t="s">
        <v>378</v>
      </c>
      <c r="C188" s="247" t="s">
        <v>379</v>
      </c>
      <c r="D188" s="194">
        <v>2720.08</v>
      </c>
      <c r="E188" s="194">
        <v>463.9</v>
      </c>
      <c r="F188" s="45">
        <f t="shared" si="26"/>
        <v>17.054645451604365</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109961.26000000002</v>
      </c>
      <c r="E194" s="60">
        <f t="shared" si="36"/>
        <v>130171.91000000002</v>
      </c>
      <c r="F194" s="45">
        <f t="shared" si="26"/>
        <v>118.37979121010436</v>
      </c>
    </row>
    <row r="195" spans="1:6" ht="12.75" customHeight="1" x14ac:dyDescent="0.2">
      <c r="A195" s="63">
        <v>3291</v>
      </c>
      <c r="B195" s="183" t="s">
        <v>392</v>
      </c>
      <c r="C195" s="247" t="s">
        <v>393</v>
      </c>
      <c r="D195" s="194">
        <v>29734.22</v>
      </c>
      <c r="E195" s="194">
        <v>47992.79</v>
      </c>
      <c r="F195" s="45">
        <f t="shared" si="26"/>
        <v>161.40591547382107</v>
      </c>
    </row>
    <row r="196" spans="1:6" ht="12.75" customHeight="1" x14ac:dyDescent="0.2">
      <c r="A196" s="63">
        <v>3292</v>
      </c>
      <c r="B196" s="64" t="s">
        <v>394</v>
      </c>
      <c r="C196" s="247" t="s">
        <v>395</v>
      </c>
      <c r="D196" s="194">
        <v>13806.02</v>
      </c>
      <c r="E196" s="194">
        <v>16532.48</v>
      </c>
      <c r="F196" s="45">
        <f t="shared" si="26"/>
        <v>119.74834166544738</v>
      </c>
    </row>
    <row r="197" spans="1:6" ht="12.75" customHeight="1" x14ac:dyDescent="0.2">
      <c r="A197" s="63">
        <v>3293</v>
      </c>
      <c r="B197" s="64" t="s">
        <v>396</v>
      </c>
      <c r="C197" s="247" t="s">
        <v>397</v>
      </c>
      <c r="D197" s="194">
        <v>45354.37</v>
      </c>
      <c r="E197" s="194">
        <v>55182.43</v>
      </c>
      <c r="F197" s="45">
        <f t="shared" si="26"/>
        <v>121.6694885189674</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7476.71</v>
      </c>
      <c r="E199" s="194">
        <v>3862.72</v>
      </c>
      <c r="F199" s="45">
        <f t="shared" si="26"/>
        <v>51.663365303723161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13589.94</v>
      </c>
      <c r="E201" s="194">
        <v>6601.49</v>
      </c>
      <c r="F201" s="45">
        <f t="shared" si="26"/>
        <v>48.576299821779934</v>
      </c>
    </row>
    <row r="202" spans="1:6" ht="12.75" customHeight="1" x14ac:dyDescent="0.2">
      <c r="A202" s="63">
        <v>34</v>
      </c>
      <c r="B202" s="183" t="s">
        <v>406</v>
      </c>
      <c r="C202" s="247" t="s">
        <v>407</v>
      </c>
      <c r="D202" s="60">
        <f t="shared" ref="D202:E202" si="37">D203+D208+D216</f>
        <v>39156.300000000003</v>
      </c>
      <c r="E202" s="60">
        <f t="shared" si="37"/>
        <v>35490.020000000004</v>
      </c>
      <c r="F202" s="45">
        <f t="shared" si="26"/>
        <v>90.636806848450959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33072.880000000005</v>
      </c>
      <c r="E208" s="60">
        <f t="shared" si="39"/>
        <v>26818.58</v>
      </c>
      <c r="F208" s="45">
        <f t="shared" si="26"/>
        <v>81.089339664401763</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148.33000000000001</v>
      </c>
      <c r="E210" s="194">
        <v>1.68</v>
      </c>
      <c r="F210" s="45">
        <f t="shared" si="26"/>
        <v>1.1326097215667768</v>
      </c>
    </row>
    <row r="211" spans="1:6" ht="24" x14ac:dyDescent="0.2">
      <c r="A211" s="63">
        <v>3423</v>
      </c>
      <c r="B211" s="183" t="s">
        <v>424</v>
      </c>
      <c r="C211" s="247" t="s">
        <v>425</v>
      </c>
      <c r="D211" s="194">
        <v>26879.52</v>
      </c>
      <c r="E211" s="194">
        <v>26816.9</v>
      </c>
      <c r="F211" s="45">
        <f t="shared" si="26"/>
        <v>99.767034530378524</v>
      </c>
    </row>
    <row r="212" spans="1:6" ht="12.75" customHeight="1" x14ac:dyDescent="0.2">
      <c r="A212" s="63">
        <v>3425</v>
      </c>
      <c r="B212" s="64" t="s">
        <v>426</v>
      </c>
      <c r="C212" s="247" t="s">
        <v>427</v>
      </c>
      <c r="D212" s="194">
        <v>6045.03</v>
      </c>
      <c r="E212" s="194">
        <v>0</v>
      </c>
      <c r="F212" s="45">
        <f t="shared" si="26"/>
        <v>0</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6083.42</v>
      </c>
      <c r="E216" s="60">
        <f t="shared" si="40"/>
        <v>8671.4399999999987</v>
      </c>
      <c r="F216" s="45">
        <f t="shared" si="26"/>
        <v>142.54218844005507</v>
      </c>
    </row>
    <row r="217" spans="1:6" ht="12.75" customHeight="1" x14ac:dyDescent="0.2">
      <c r="A217" s="63">
        <v>3431</v>
      </c>
      <c r="B217" s="182" t="s">
        <v>436</v>
      </c>
      <c r="C217" s="247" t="s">
        <v>437</v>
      </c>
      <c r="D217" s="194">
        <v>6075</v>
      </c>
      <c r="E217" s="194">
        <v>8597.73</v>
      </c>
      <c r="F217" s="45">
        <f t="shared" si="26"/>
        <v>141.52641975308643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8.42</v>
      </c>
      <c r="E219" s="194">
        <v>73.709999999999994</v>
      </c>
      <c r="F219" s="45">
        <f t="shared" si="26"/>
        <v>875.41567695961987</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211376.33</v>
      </c>
      <c r="E221" s="60">
        <f t="shared" si="41"/>
        <v>214591.43</v>
      </c>
      <c r="F221" s="45">
        <f t="shared" si="26"/>
        <v>101.52103123372423</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211376.33</v>
      </c>
      <c r="E225" s="60">
        <f t="shared" si="43"/>
        <v>214591.43</v>
      </c>
      <c r="F225" s="45">
        <f t="shared" si="26"/>
        <v>101.52103123372423</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211376.33</v>
      </c>
      <c r="E227" s="194">
        <v>214591.43</v>
      </c>
      <c r="F227" s="45">
        <f t="shared" si="26"/>
        <v>101.52103123372423</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709014.0399999998</v>
      </c>
      <c r="E230" s="60">
        <f>E231+E234+E237+E242+E246+E250+E254+E257</f>
        <v>886178.9</v>
      </c>
      <c r="F230" s="45">
        <f t="shared" ref="F230:F245" si="44">IF(D230&lt;&gt;0,IF(E230/D230&gt;=100,"&gt;&gt;100",E230/D230*100),"-")</f>
        <v>124.9874967215036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75586.429999999993</v>
      </c>
      <c r="E237" s="60">
        <f t="shared" si="47"/>
        <v>0</v>
      </c>
      <c r="F237" s="45">
        <f t="shared" si="44"/>
        <v>0</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75586.429999999993</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30630.28</v>
      </c>
      <c r="E246" s="60">
        <f t="shared" si="48"/>
        <v>26776.78</v>
      </c>
      <c r="F246" s="45">
        <f t="shared" ref="F246:F249" si="49">IF(D246&lt;&gt;0,IF(E246/D246&gt;=100,"&gt;&gt;100",E246/D246*100),"-")</f>
        <v>87.41931187047588</v>
      </c>
    </row>
    <row r="247" spans="1:6" ht="12.75" customHeight="1" x14ac:dyDescent="0.2">
      <c r="A247" s="63" t="s">
        <v>493</v>
      </c>
      <c r="B247" s="64" t="s">
        <v>494</v>
      </c>
      <c r="C247" s="247" t="s">
        <v>493</v>
      </c>
      <c r="D247" s="194">
        <v>30630.28</v>
      </c>
      <c r="E247" s="194">
        <v>26776.78</v>
      </c>
      <c r="F247" s="45">
        <f t="shared" si="49"/>
        <v>87.41931187047588</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571353.93999999994</v>
      </c>
      <c r="E250" s="60">
        <f t="shared" si="50"/>
        <v>859402.12</v>
      </c>
      <c r="F250" s="45">
        <f t="shared" ref="F250:F253" si="51">IF(D250&lt;&gt;0,IF(E250/D250&gt;=100,"&gt;&gt;100",E250/D250*100),"-")</f>
        <v>150.41501595315859</v>
      </c>
    </row>
    <row r="251" spans="1:6" ht="24" x14ac:dyDescent="0.2">
      <c r="A251" s="63">
        <v>3672</v>
      </c>
      <c r="B251" s="64" t="s">
        <v>501</v>
      </c>
      <c r="C251" s="247" t="s">
        <v>502</v>
      </c>
      <c r="D251" s="194">
        <v>567134.5</v>
      </c>
      <c r="E251" s="194">
        <v>855059.65</v>
      </c>
      <c r="F251" s="45">
        <f t="shared" si="51"/>
        <v>150.76840678886578</v>
      </c>
    </row>
    <row r="252" spans="1:6" ht="24" x14ac:dyDescent="0.2">
      <c r="A252" s="63">
        <v>3673</v>
      </c>
      <c r="B252" s="64" t="s">
        <v>503</v>
      </c>
      <c r="C252" s="247" t="s">
        <v>504</v>
      </c>
      <c r="D252" s="194">
        <v>4219.4399999999996</v>
      </c>
      <c r="E252" s="194">
        <v>4342.47</v>
      </c>
      <c r="F252" s="45">
        <f t="shared" si="51"/>
        <v>102.91578977305048</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25889.57</v>
      </c>
      <c r="E254" s="60">
        <f t="shared" si="52"/>
        <v>0</v>
      </c>
      <c r="F254" s="45">
        <f t="shared" ref="F254:F261" si="53">IF(D254&lt;&gt;0,IF(E254/D254&gt;=100,"&gt;&gt;100",E254/D254*100),"-")</f>
        <v>0</v>
      </c>
    </row>
    <row r="255" spans="1:6" ht="12.75" customHeight="1" x14ac:dyDescent="0.2">
      <c r="A255" s="63" t="s">
        <v>509</v>
      </c>
      <c r="B255" s="64" t="s">
        <v>154</v>
      </c>
      <c r="C255" s="247" t="s">
        <v>509</v>
      </c>
      <c r="D255" s="194">
        <v>25889.57</v>
      </c>
      <c r="E255" s="194">
        <v>0</v>
      </c>
      <c r="F255" s="45">
        <f t="shared" si="53"/>
        <v>0</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5553.82</v>
      </c>
      <c r="E257" s="60">
        <f t="shared" si="54"/>
        <v>0</v>
      </c>
      <c r="F257" s="45">
        <f t="shared" si="53"/>
        <v>0</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5553.82</v>
      </c>
      <c r="E260" s="194">
        <v>0</v>
      </c>
      <c r="F260" s="45">
        <f t="shared" si="53"/>
        <v>0</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277656.12</v>
      </c>
      <c r="E262" s="60">
        <f t="shared" si="55"/>
        <v>291247.91000000003</v>
      </c>
      <c r="F262" s="45">
        <f t="shared" ref="F262:F268" si="56">IF(D262&lt;&gt;0,IF(E262/D262&gt;=100,"&gt;&gt;100",E262/D262*100),"-")</f>
        <v>104.89518833584508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277656.12</v>
      </c>
      <c r="E269" s="60">
        <f t="shared" si="58"/>
        <v>291247.91000000003</v>
      </c>
      <c r="F269" s="45">
        <f t="shared" ref="F269:F272" si="59">IF(D269&lt;&gt;0,IF(E269/D269&gt;=100,"&gt;&gt;100",E269/D269*100),"-")</f>
        <v>104.89518833584508</v>
      </c>
    </row>
    <row r="270" spans="1:6" ht="12.75" customHeight="1" x14ac:dyDescent="0.2">
      <c r="A270" s="63">
        <v>3721</v>
      </c>
      <c r="B270" s="65" t="s">
        <v>533</v>
      </c>
      <c r="C270" s="247" t="s">
        <v>534</v>
      </c>
      <c r="D270" s="194">
        <v>159897.95000000001</v>
      </c>
      <c r="E270" s="194">
        <v>151300.4</v>
      </c>
      <c r="F270" s="45">
        <f t="shared" si="59"/>
        <v>94.623101797114956</v>
      </c>
    </row>
    <row r="271" spans="1:6" ht="12.75" customHeight="1" x14ac:dyDescent="0.2">
      <c r="A271" s="63">
        <v>3722</v>
      </c>
      <c r="B271" s="65" t="s">
        <v>535</v>
      </c>
      <c r="C271" s="247" t="s">
        <v>536</v>
      </c>
      <c r="D271" s="194">
        <v>117758.17</v>
      </c>
      <c r="E271" s="194">
        <v>139947.51</v>
      </c>
      <c r="F271" s="45">
        <f t="shared" si="59"/>
        <v>118.84314268810394</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364285</v>
      </c>
      <c r="E273" s="60">
        <f t="shared" si="60"/>
        <v>441874.91</v>
      </c>
      <c r="F273" s="45">
        <f t="shared" ref="F273:F277" si="61">IF(D273&lt;&gt;0,IF(E273/D273&gt;=100,"&gt;&gt;100",E273/D273*100),"-")</f>
        <v>121.29923274359359</v>
      </c>
    </row>
    <row r="274" spans="1:6" ht="12.75" customHeight="1" x14ac:dyDescent="0.2">
      <c r="A274" s="63">
        <v>381</v>
      </c>
      <c r="B274" s="64" t="s">
        <v>541</v>
      </c>
      <c r="C274" s="247" t="s">
        <v>542</v>
      </c>
      <c r="D274" s="60">
        <f t="shared" ref="D274:E274" si="62">SUM(D275:D277)</f>
        <v>243616.95</v>
      </c>
      <c r="E274" s="60">
        <f t="shared" si="62"/>
        <v>324898.11</v>
      </c>
      <c r="F274" s="45">
        <f t="shared" si="61"/>
        <v>133.36432871358087</v>
      </c>
    </row>
    <row r="275" spans="1:6" ht="12.75" customHeight="1" x14ac:dyDescent="0.2">
      <c r="A275" s="63">
        <v>3811</v>
      </c>
      <c r="B275" s="64" t="s">
        <v>543</v>
      </c>
      <c r="C275" s="247" t="s">
        <v>544</v>
      </c>
      <c r="D275" s="194">
        <v>243616.95</v>
      </c>
      <c r="E275" s="194">
        <v>324898.11</v>
      </c>
      <c r="F275" s="45">
        <f t="shared" si="61"/>
        <v>133.36432871358087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81110.66</v>
      </c>
      <c r="E278" s="60">
        <f t="shared" si="63"/>
        <v>64330</v>
      </c>
      <c r="F278" s="45">
        <f t="shared" ref="F278:F282" si="64">IF(D278&lt;&gt;0,IF(E278/D278&gt;=100,"&gt;&gt;100",E278/D278*100),"-")</f>
        <v>79.311400005868521</v>
      </c>
    </row>
    <row r="279" spans="1:6" ht="12.75" customHeight="1" x14ac:dyDescent="0.2">
      <c r="A279" s="63">
        <v>3821</v>
      </c>
      <c r="B279" s="64" t="s">
        <v>551</v>
      </c>
      <c r="C279" s="247" t="s">
        <v>552</v>
      </c>
      <c r="D279" s="194">
        <v>51150.75</v>
      </c>
      <c r="E279" s="194">
        <v>64330</v>
      </c>
      <c r="F279" s="45">
        <f t="shared" si="64"/>
        <v>125.7655068596257</v>
      </c>
    </row>
    <row r="280" spans="1:6" ht="12.75" customHeight="1" x14ac:dyDescent="0.2">
      <c r="A280" s="63">
        <v>3822</v>
      </c>
      <c r="B280" s="64" t="s">
        <v>553</v>
      </c>
      <c r="C280" s="247" t="s">
        <v>554</v>
      </c>
      <c r="D280" s="194">
        <v>29959.91</v>
      </c>
      <c r="E280" s="194">
        <v>0</v>
      </c>
      <c r="F280" s="45">
        <f t="shared" si="64"/>
        <v>0</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7696.05</v>
      </c>
      <c r="F283" s="45" t="str">
        <f t="shared" ref="F283:F294" si="66">IF(D283&lt;&gt;0,IF(E283/D283&gt;=100,"&gt;&gt;100",E283/D283*100),"-")</f>
        <v>-</v>
      </c>
    </row>
    <row r="284" spans="1:6" ht="12.75" customHeight="1" x14ac:dyDescent="0.2">
      <c r="A284" s="63">
        <v>3831</v>
      </c>
      <c r="B284" s="64" t="s">
        <v>561</v>
      </c>
      <c r="C284" s="247" t="s">
        <v>562</v>
      </c>
      <c r="D284" s="194">
        <v>0</v>
      </c>
      <c r="E284" s="194">
        <v>7696.05</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39557.39</v>
      </c>
      <c r="E289" s="60">
        <f t="shared" si="67"/>
        <v>44950.75</v>
      </c>
      <c r="F289" s="45">
        <f t="shared" si="66"/>
        <v>113.63426656814315</v>
      </c>
    </row>
    <row r="290" spans="1:6" ht="24" x14ac:dyDescent="0.2">
      <c r="A290" s="63">
        <v>3861</v>
      </c>
      <c r="B290" s="64" t="s">
        <v>572</v>
      </c>
      <c r="C290" s="247" t="s">
        <v>573</v>
      </c>
      <c r="D290" s="194">
        <v>38831.72</v>
      </c>
      <c r="E290" s="194">
        <v>44950.75</v>
      </c>
      <c r="F290" s="45">
        <f t="shared" si="66"/>
        <v>115.7578134576578</v>
      </c>
    </row>
    <row r="291" spans="1:6" ht="24" x14ac:dyDescent="0.2">
      <c r="A291" s="63">
        <v>3862</v>
      </c>
      <c r="B291" s="65" t="s">
        <v>574</v>
      </c>
      <c r="C291" s="247" t="s">
        <v>575</v>
      </c>
      <c r="D291" s="194">
        <v>725.67</v>
      </c>
      <c r="E291" s="194">
        <v>0</v>
      </c>
      <c r="F291" s="45">
        <f t="shared" si="66"/>
        <v>0</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3741553.83</v>
      </c>
      <c r="E299" s="60">
        <f>E152-E297+E298</f>
        <v>4419525.0999999996</v>
      </c>
      <c r="F299" s="45">
        <f t="shared" si="68"/>
        <v>118.12004586340534</v>
      </c>
    </row>
    <row r="300" spans="1:6" ht="12.75" customHeight="1" x14ac:dyDescent="0.2">
      <c r="A300" s="63" t="s">
        <v>582</v>
      </c>
      <c r="B300" s="64" t="s">
        <v>593</v>
      </c>
      <c r="C300" s="247" t="s">
        <v>594</v>
      </c>
      <c r="D300" s="60">
        <f>IF(D6&gt;=D299,D6-D299,0)</f>
        <v>1959078.3200000003</v>
      </c>
      <c r="E300" s="60">
        <f>IF(E6&gt;=E299,E6-E299,0)</f>
        <v>3140539.6400000006</v>
      </c>
      <c r="F300" s="45">
        <f t="shared" si="68"/>
        <v>160.30699783355266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47623.040000000001</v>
      </c>
      <c r="F302" s="45" t="str">
        <f t="shared" si="68"/>
        <v>-</v>
      </c>
    </row>
    <row r="303" spans="1:6" ht="12.75" customHeight="1" x14ac:dyDescent="0.2">
      <c r="A303" s="63">
        <v>92221</v>
      </c>
      <c r="B303" s="64" t="s">
        <v>599</v>
      </c>
      <c r="C303" s="247" t="s">
        <v>600</v>
      </c>
      <c r="D303" s="194">
        <v>390383.18</v>
      </c>
      <c r="E303" s="194">
        <v>0</v>
      </c>
      <c r="F303" s="45">
        <f t="shared" si="68"/>
        <v>0</v>
      </c>
    </row>
    <row r="304" spans="1:6" ht="12.75" customHeight="1" x14ac:dyDescent="0.2">
      <c r="A304" s="63">
        <v>96</v>
      </c>
      <c r="B304" s="220" t="s">
        <v>601</v>
      </c>
      <c r="C304" s="247" t="s">
        <v>602</v>
      </c>
      <c r="D304" s="194">
        <v>103630.23</v>
      </c>
      <c r="E304" s="194">
        <v>85589.96</v>
      </c>
      <c r="F304" s="45">
        <f t="shared" si="68"/>
        <v>82.591691632837268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69276.740000000005</v>
      </c>
      <c r="E308" s="60">
        <f t="shared" si="71"/>
        <v>145702.37</v>
      </c>
      <c r="F308" s="45">
        <f t="shared" ref="F308:F428" si="72">IF(D308&lt;&gt;0,IF(E308/D308&gt;=100,"&gt;&gt;100",E308/D308*100),"-")</f>
        <v>210.3193221851952</v>
      </c>
    </row>
    <row r="309" spans="1:6" ht="12.75" customHeight="1" x14ac:dyDescent="0.2">
      <c r="A309" s="63">
        <v>71</v>
      </c>
      <c r="B309" s="64" t="s">
        <v>610</v>
      </c>
      <c r="C309" s="247" t="s">
        <v>611</v>
      </c>
      <c r="D309" s="60">
        <f t="shared" ref="D309:E309" si="73">D310+D314</f>
        <v>5859.36</v>
      </c>
      <c r="E309" s="60">
        <f t="shared" si="73"/>
        <v>129859.44</v>
      </c>
      <c r="F309" s="45">
        <f t="shared" si="72"/>
        <v>2216.273449660031</v>
      </c>
    </row>
    <row r="310" spans="1:6" ht="24" x14ac:dyDescent="0.2">
      <c r="A310" s="63">
        <v>711</v>
      </c>
      <c r="B310" s="64" t="s">
        <v>612</v>
      </c>
      <c r="C310" s="247" t="s">
        <v>613</v>
      </c>
      <c r="D310" s="60">
        <f t="shared" ref="D310:E310" si="74">SUM(D311:D313)</f>
        <v>5859.36</v>
      </c>
      <c r="E310" s="60">
        <f t="shared" si="74"/>
        <v>129859.44</v>
      </c>
      <c r="F310" s="45">
        <f t="shared" si="72"/>
        <v>2216.273449660031</v>
      </c>
    </row>
    <row r="311" spans="1:6" ht="12.75" customHeight="1" x14ac:dyDescent="0.2">
      <c r="A311" s="63">
        <v>7111</v>
      </c>
      <c r="B311" s="64" t="s">
        <v>614</v>
      </c>
      <c r="C311" s="247" t="s">
        <v>615</v>
      </c>
      <c r="D311" s="194">
        <v>5859.36</v>
      </c>
      <c r="E311" s="194">
        <v>129859.44</v>
      </c>
      <c r="F311" s="45">
        <f t="shared" si="72"/>
        <v>2216.273449660031</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63417.380000000005</v>
      </c>
      <c r="E321" s="60">
        <f t="shared" si="76"/>
        <v>15842.93</v>
      </c>
      <c r="F321" s="45">
        <f t="shared" si="72"/>
        <v>24.982000202468154</v>
      </c>
    </row>
    <row r="322" spans="1:6" ht="12.75" customHeight="1" x14ac:dyDescent="0.2">
      <c r="A322" s="63">
        <v>721</v>
      </c>
      <c r="B322" s="64" t="s">
        <v>636</v>
      </c>
      <c r="C322" s="247" t="s">
        <v>637</v>
      </c>
      <c r="D322" s="60">
        <f t="shared" ref="D322:E322" si="77">SUM(D323:D326)</f>
        <v>57291.54</v>
      </c>
      <c r="E322" s="60">
        <f t="shared" si="77"/>
        <v>15842.93</v>
      </c>
      <c r="F322" s="45">
        <f t="shared" si="72"/>
        <v>27.653175320474894</v>
      </c>
    </row>
    <row r="323" spans="1:6" ht="12.75" customHeight="1" x14ac:dyDescent="0.2">
      <c r="A323" s="63">
        <v>7211</v>
      </c>
      <c r="B323" s="64" t="s">
        <v>638</v>
      </c>
      <c r="C323" s="247" t="s">
        <v>639</v>
      </c>
      <c r="D323" s="194">
        <v>57291.54</v>
      </c>
      <c r="E323" s="194">
        <v>15842.93</v>
      </c>
      <c r="F323" s="45">
        <f t="shared" si="72"/>
        <v>27.653175320474894</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6125.84</v>
      </c>
      <c r="E336" s="60">
        <f t="shared" si="79"/>
        <v>0</v>
      </c>
      <c r="F336" s="45">
        <f t="shared" si="72"/>
        <v>0</v>
      </c>
    </row>
    <row r="337" spans="1:6" ht="12.75" customHeight="1" x14ac:dyDescent="0.2">
      <c r="A337" s="63">
        <v>7231</v>
      </c>
      <c r="B337" s="64" t="s">
        <v>666</v>
      </c>
      <c r="C337" s="247" t="s">
        <v>667</v>
      </c>
      <c r="D337" s="194">
        <v>6125.84</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2345509.31</v>
      </c>
      <c r="E360" s="60">
        <f t="shared" si="86"/>
        <v>3910601.16</v>
      </c>
      <c r="F360" s="45">
        <f t="shared" si="72"/>
        <v>166.72716425926274</v>
      </c>
    </row>
    <row r="361" spans="1:6" ht="12.75" customHeight="1" x14ac:dyDescent="0.2">
      <c r="A361" s="63">
        <v>41</v>
      </c>
      <c r="B361" s="64" t="s">
        <v>714</v>
      </c>
      <c r="C361" s="247" t="s">
        <v>715</v>
      </c>
      <c r="D361" s="60">
        <f t="shared" ref="D361:E361" si="87">D362+D366</f>
        <v>54157.83</v>
      </c>
      <c r="E361" s="60">
        <f t="shared" si="87"/>
        <v>37355</v>
      </c>
      <c r="F361" s="45">
        <f t="shared" si="72"/>
        <v>68.974329289042785</v>
      </c>
    </row>
    <row r="362" spans="1:6" ht="12.75" customHeight="1" x14ac:dyDescent="0.2">
      <c r="A362" s="63">
        <v>411</v>
      </c>
      <c r="B362" s="64" t="s">
        <v>716</v>
      </c>
      <c r="C362" s="247" t="s">
        <v>717</v>
      </c>
      <c r="D362" s="60">
        <f t="shared" ref="D362:E362" si="88">SUM(D363:D365)</f>
        <v>54157.83</v>
      </c>
      <c r="E362" s="60">
        <f t="shared" si="88"/>
        <v>37355</v>
      </c>
      <c r="F362" s="45">
        <f t="shared" si="72"/>
        <v>68.974329289042785</v>
      </c>
    </row>
    <row r="363" spans="1:6" ht="12.75" customHeight="1" x14ac:dyDescent="0.2">
      <c r="A363" s="63">
        <v>4111</v>
      </c>
      <c r="B363" s="64" t="s">
        <v>614</v>
      </c>
      <c r="C363" s="247" t="s">
        <v>718</v>
      </c>
      <c r="D363" s="194">
        <v>54157.83</v>
      </c>
      <c r="E363" s="194">
        <v>37355</v>
      </c>
      <c r="F363" s="45">
        <f t="shared" si="72"/>
        <v>68.974329289042785</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1402361</v>
      </c>
      <c r="E373" s="60">
        <f t="shared" si="90"/>
        <v>2646132.5900000003</v>
      </c>
      <c r="F373" s="45">
        <f t="shared" si="72"/>
        <v>188.6912563883337</v>
      </c>
    </row>
    <row r="374" spans="1:6" ht="12.75" customHeight="1" x14ac:dyDescent="0.2">
      <c r="A374" s="63">
        <v>421</v>
      </c>
      <c r="B374" s="64" t="s">
        <v>732</v>
      </c>
      <c r="C374" s="247" t="s">
        <v>733</v>
      </c>
      <c r="D374" s="60">
        <f t="shared" ref="D374:E374" si="91">SUM(D375:D378)</f>
        <v>1018653.8099999999</v>
      </c>
      <c r="E374" s="60">
        <f t="shared" si="91"/>
        <v>2299337.02</v>
      </c>
      <c r="F374" s="45">
        <f t="shared" si="72"/>
        <v>225.72310606681972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587764.84</v>
      </c>
      <c r="E376" s="194">
        <v>1998337.73</v>
      </c>
      <c r="F376" s="45">
        <f t="shared" si="72"/>
        <v>339.98932804486913</v>
      </c>
    </row>
    <row r="377" spans="1:6" ht="12.75" customHeight="1" x14ac:dyDescent="0.2">
      <c r="A377" s="63">
        <v>4213</v>
      </c>
      <c r="B377" s="64" t="s">
        <v>642</v>
      </c>
      <c r="C377" s="247" t="s">
        <v>736</v>
      </c>
      <c r="D377" s="194">
        <v>263553.34999999998</v>
      </c>
      <c r="E377" s="194">
        <v>92529.36</v>
      </c>
      <c r="F377" s="45">
        <f t="shared" si="72"/>
        <v>35.108398356537684</v>
      </c>
    </row>
    <row r="378" spans="1:6" ht="12.75" customHeight="1" x14ac:dyDescent="0.2">
      <c r="A378" s="63">
        <v>4214</v>
      </c>
      <c r="B378" s="64" t="s">
        <v>644</v>
      </c>
      <c r="C378" s="247" t="s">
        <v>737</v>
      </c>
      <c r="D378" s="194">
        <v>167335.62</v>
      </c>
      <c r="E378" s="194">
        <v>208469.93</v>
      </c>
      <c r="F378" s="45">
        <f t="shared" si="72"/>
        <v>124.58192105183583</v>
      </c>
    </row>
    <row r="379" spans="1:6" ht="12.75" customHeight="1" x14ac:dyDescent="0.2">
      <c r="A379" s="63">
        <v>422</v>
      </c>
      <c r="B379" s="64" t="s">
        <v>738</v>
      </c>
      <c r="C379" s="247" t="s">
        <v>739</v>
      </c>
      <c r="D379" s="60">
        <f t="shared" ref="D379:E379" si="92">SUM(D380:D387)</f>
        <v>56126.09</v>
      </c>
      <c r="E379" s="60">
        <f t="shared" si="92"/>
        <v>95681.71</v>
      </c>
      <c r="F379" s="45">
        <f t="shared" si="72"/>
        <v>170.47635065973776</v>
      </c>
    </row>
    <row r="380" spans="1:6" ht="12.75" customHeight="1" x14ac:dyDescent="0.2">
      <c r="A380" s="63">
        <v>4221</v>
      </c>
      <c r="B380" s="64" t="s">
        <v>648</v>
      </c>
      <c r="C380" s="247" t="s">
        <v>740</v>
      </c>
      <c r="D380" s="194">
        <v>3629.07</v>
      </c>
      <c r="E380" s="194">
        <v>6588.45</v>
      </c>
      <c r="F380" s="45">
        <f t="shared" si="72"/>
        <v>181.54651191627607</v>
      </c>
    </row>
    <row r="381" spans="1:6" ht="12.75" customHeight="1" x14ac:dyDescent="0.2">
      <c r="A381" s="63">
        <v>4222</v>
      </c>
      <c r="B381" s="64" t="s">
        <v>741</v>
      </c>
      <c r="C381" s="247" t="s">
        <v>742</v>
      </c>
      <c r="D381" s="194">
        <v>22672.04</v>
      </c>
      <c r="E381" s="194">
        <v>20604.810000000001</v>
      </c>
      <c r="F381" s="45">
        <f t="shared" si="72"/>
        <v>90.882029142503285</v>
      </c>
    </row>
    <row r="382" spans="1:6" ht="12.75" customHeight="1" x14ac:dyDescent="0.2">
      <c r="A382" s="63">
        <v>4223</v>
      </c>
      <c r="B382" s="64" t="s">
        <v>652</v>
      </c>
      <c r="C382" s="247" t="s">
        <v>743</v>
      </c>
      <c r="D382" s="194">
        <v>271.79000000000002</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12223.75</v>
      </c>
      <c r="E385" s="194">
        <v>3652.3</v>
      </c>
      <c r="F385" s="45">
        <f t="shared" si="72"/>
        <v>29.878719705491356</v>
      </c>
    </row>
    <row r="386" spans="1:6" ht="12.75" customHeight="1" x14ac:dyDescent="0.2">
      <c r="A386" s="63">
        <v>4227</v>
      </c>
      <c r="B386" s="183" t="s">
        <v>660</v>
      </c>
      <c r="C386" s="247" t="s">
        <v>747</v>
      </c>
      <c r="D386" s="194">
        <v>17329.439999999999</v>
      </c>
      <c r="E386" s="194">
        <v>64836.15</v>
      </c>
      <c r="F386" s="45">
        <f t="shared" si="72"/>
        <v>374.1387488574357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319581.09999999998</v>
      </c>
      <c r="E388" s="60">
        <f t="shared" si="93"/>
        <v>15740.16</v>
      </c>
      <c r="F388" s="45">
        <f t="shared" si="72"/>
        <v>4.9252474567488509</v>
      </c>
    </row>
    <row r="389" spans="1:6" ht="12.75" customHeight="1" x14ac:dyDescent="0.2">
      <c r="A389" s="63">
        <v>4231</v>
      </c>
      <c r="B389" s="64" t="s">
        <v>666</v>
      </c>
      <c r="C389" s="247" t="s">
        <v>751</v>
      </c>
      <c r="D389" s="194">
        <v>25000</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294581.09999999998</v>
      </c>
      <c r="E391" s="194">
        <v>15740.16</v>
      </c>
      <c r="F391" s="45">
        <f t="shared" si="72"/>
        <v>5.3432348511157031</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3000</v>
      </c>
      <c r="E393" s="60">
        <f t="shared" si="94"/>
        <v>18060</v>
      </c>
      <c r="F393" s="45">
        <f t="shared" si="72"/>
        <v>602</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3000</v>
      </c>
      <c r="E395" s="194">
        <v>18060</v>
      </c>
      <c r="F395" s="45">
        <f t="shared" si="72"/>
        <v>602</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5000</v>
      </c>
      <c r="E401" s="60">
        <f t="shared" si="96"/>
        <v>217313.7</v>
      </c>
      <c r="F401" s="45">
        <f t="shared" si="72"/>
        <v>4346.2740000000003</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5000</v>
      </c>
      <c r="E403" s="194">
        <v>14600</v>
      </c>
      <c r="F403" s="45">
        <f t="shared" si="72"/>
        <v>292</v>
      </c>
    </row>
    <row r="404" spans="1:6" ht="12.75" customHeight="1" x14ac:dyDescent="0.2">
      <c r="A404" s="63">
        <v>4263</v>
      </c>
      <c r="B404" s="64" t="s">
        <v>696</v>
      </c>
      <c r="C404" s="247" t="s">
        <v>771</v>
      </c>
      <c r="D404" s="194">
        <v>0</v>
      </c>
      <c r="E404" s="194">
        <v>202713.7</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888990.48</v>
      </c>
      <c r="E412" s="60">
        <f t="shared" si="100"/>
        <v>1227113.57</v>
      </c>
      <c r="F412" s="45">
        <f t="shared" si="72"/>
        <v>138.03450066191937</v>
      </c>
    </row>
    <row r="413" spans="1:6" ht="12.75" customHeight="1" x14ac:dyDescent="0.2">
      <c r="A413" s="63">
        <v>451</v>
      </c>
      <c r="B413" s="64" t="s">
        <v>785</v>
      </c>
      <c r="C413" s="247" t="s">
        <v>786</v>
      </c>
      <c r="D413" s="194">
        <v>888990.48</v>
      </c>
      <c r="E413" s="194">
        <v>1227113.57</v>
      </c>
      <c r="F413" s="45">
        <f t="shared" si="72"/>
        <v>138.03450066191937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2276232.5699999998</v>
      </c>
      <c r="E418" s="60">
        <f t="shared" si="102"/>
        <v>3764898.79</v>
      </c>
      <c r="F418" s="45">
        <f t="shared" si="72"/>
        <v>165.40044456002141</v>
      </c>
    </row>
    <row r="419" spans="1:6" ht="12.75" customHeight="1" x14ac:dyDescent="0.2">
      <c r="A419" s="63">
        <v>92212</v>
      </c>
      <c r="B419" s="64" t="s">
        <v>797</v>
      </c>
      <c r="C419" s="247" t="s">
        <v>798</v>
      </c>
      <c r="D419" s="194">
        <v>1147540.3700000001</v>
      </c>
      <c r="E419" s="194">
        <v>0</v>
      </c>
      <c r="F419" s="45">
        <f t="shared" si="72"/>
        <v>0</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2786.33</v>
      </c>
      <c r="E421" s="194">
        <v>305.88</v>
      </c>
      <c r="F421" s="45">
        <f t="shared" si="72"/>
        <v>10.977881299056465</v>
      </c>
    </row>
    <row r="422" spans="1:6" ht="12.75" customHeight="1" x14ac:dyDescent="0.2">
      <c r="A422" s="63" t="s">
        <v>582</v>
      </c>
      <c r="B422" s="64" t="s">
        <v>803</v>
      </c>
      <c r="C422" s="247" t="s">
        <v>804</v>
      </c>
      <c r="D422" s="60">
        <f>D6+D308</f>
        <v>5769908.8900000006</v>
      </c>
      <c r="E422" s="60">
        <f>E6+E308</f>
        <v>7705767.1100000003</v>
      </c>
      <c r="F422" s="45">
        <f t="shared" si="72"/>
        <v>133.55093220544768</v>
      </c>
    </row>
    <row r="423" spans="1:6" ht="12.75" customHeight="1" x14ac:dyDescent="0.2">
      <c r="A423" s="63" t="s">
        <v>582</v>
      </c>
      <c r="B423" s="64" t="s">
        <v>805</v>
      </c>
      <c r="C423" s="247" t="s">
        <v>806</v>
      </c>
      <c r="D423" s="60">
        <f t="shared" ref="D423:E423" si="103">D299+D360</f>
        <v>6087063.1400000006</v>
      </c>
      <c r="E423" s="60">
        <f t="shared" si="103"/>
        <v>8330126.2599999998</v>
      </c>
      <c r="F423" s="45">
        <f t="shared" si="72"/>
        <v>136.84967723203212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317154.25</v>
      </c>
      <c r="E425" s="60">
        <f t="shared" si="105"/>
        <v>624359.14999999944</v>
      </c>
      <c r="F425" s="45">
        <f t="shared" si="72"/>
        <v>196.86293026185191</v>
      </c>
    </row>
    <row r="426" spans="1:6" ht="12.75" customHeight="1" x14ac:dyDescent="0.2">
      <c r="A426" s="251" t="s">
        <v>811</v>
      </c>
      <c r="B426" s="183" t="s">
        <v>812</v>
      </c>
      <c r="C426" s="252" t="s">
        <v>813</v>
      </c>
      <c r="D426" s="60">
        <f t="shared" ref="D426:E426" si="106">IF(D302-D303+D419-D420&gt;=0,D302-D303+D419-D420,0)</f>
        <v>757157.19000000018</v>
      </c>
      <c r="E426" s="60">
        <f t="shared" si="106"/>
        <v>47623.040000000001</v>
      </c>
      <c r="F426" s="45">
        <f t="shared" si="72"/>
        <v>6.2897164061798048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106416.56</v>
      </c>
      <c r="E428" s="81">
        <f t="shared" si="108"/>
        <v>85895.840000000011</v>
      </c>
      <c r="F428" s="61">
        <f t="shared" si="72"/>
        <v>80.716610271935124</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600000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600000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600000</v>
      </c>
      <c r="F502" s="45" t="str">
        <f t="shared" si="109"/>
        <v>-</v>
      </c>
    </row>
    <row r="503" spans="1:6" ht="12.75" customHeight="1" x14ac:dyDescent="0.2">
      <c r="A503" s="63">
        <v>8443</v>
      </c>
      <c r="B503" s="64" t="s">
        <v>966</v>
      </c>
      <c r="C503" s="247" t="s">
        <v>967</v>
      </c>
      <c r="D503" s="194">
        <v>0</v>
      </c>
      <c r="E503" s="194">
        <v>600000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382038.51</v>
      </c>
      <c r="E535" s="60">
        <f>E536+E571+E584+E597+E629</f>
        <v>248739.86</v>
      </c>
      <c r="F535" s="45">
        <f t="shared" si="109"/>
        <v>65.108582901760343</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1.07</v>
      </c>
      <c r="E584" s="60">
        <f t="shared" si="147"/>
        <v>0</v>
      </c>
      <c r="F584" s="45">
        <f t="shared" si="109"/>
        <v>0</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1.07</v>
      </c>
      <c r="E589" s="60">
        <f t="shared" si="149"/>
        <v>0</v>
      </c>
      <c r="F589" s="45">
        <f t="shared" si="109"/>
        <v>0</v>
      </c>
    </row>
    <row r="590" spans="1:6" ht="12.75" customHeight="1" x14ac:dyDescent="0.2">
      <c r="A590" s="63">
        <v>5321</v>
      </c>
      <c r="B590" s="65" t="s">
        <v>1132</v>
      </c>
      <c r="C590" s="247" t="s">
        <v>1133</v>
      </c>
      <c r="D590" s="194">
        <v>1.07</v>
      </c>
      <c r="E590" s="194">
        <v>0</v>
      </c>
      <c r="F590" s="45">
        <f t="shared" si="109"/>
        <v>0</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382037.44</v>
      </c>
      <c r="E597" s="60">
        <f t="shared" si="152"/>
        <v>248739.86</v>
      </c>
      <c r="F597" s="45">
        <f t="shared" si="109"/>
        <v>65.108765256096362</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11887.68</v>
      </c>
      <c r="E603" s="60">
        <f t="shared" si="154"/>
        <v>990.62</v>
      </c>
      <c r="F603" s="45">
        <f t="shared" si="109"/>
        <v>8.3331650919271034</v>
      </c>
    </row>
    <row r="604" spans="1:6" ht="12.75" customHeight="1" x14ac:dyDescent="0.2">
      <c r="A604" s="63">
        <v>5422</v>
      </c>
      <c r="B604" s="64" t="s">
        <v>1158</v>
      </c>
      <c r="C604" s="247" t="s">
        <v>1159</v>
      </c>
      <c r="D604" s="194">
        <v>11887.68</v>
      </c>
      <c r="E604" s="194">
        <v>990.62</v>
      </c>
      <c r="F604" s="45">
        <f t="shared" si="109"/>
        <v>8.3331650919271034</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370149.76</v>
      </c>
      <c r="E609" s="60">
        <f t="shared" si="156"/>
        <v>247749.24</v>
      </c>
      <c r="F609" s="45">
        <f t="shared" si="109"/>
        <v>66.932162808912793</v>
      </c>
    </row>
    <row r="610" spans="1:6" ht="24" x14ac:dyDescent="0.2">
      <c r="A610" s="63">
        <v>5443</v>
      </c>
      <c r="B610" s="64" t="s">
        <v>1170</v>
      </c>
      <c r="C610" s="247" t="s">
        <v>1171</v>
      </c>
      <c r="D610" s="194">
        <v>370149.76</v>
      </c>
      <c r="E610" s="194">
        <v>247749.24</v>
      </c>
      <c r="F610" s="45">
        <f t="shared" si="109"/>
        <v>66.932162808912793</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351260.14</v>
      </c>
      <c r="F639" s="45" t="str">
        <f t="shared" si="109"/>
        <v>-</v>
      </c>
    </row>
    <row r="640" spans="1:6" ht="12.75" customHeight="1" x14ac:dyDescent="0.2">
      <c r="A640" s="63" t="s">
        <v>582</v>
      </c>
      <c r="B640" s="64" t="s">
        <v>1230</v>
      </c>
      <c r="C640" s="247" t="s">
        <v>1231</v>
      </c>
      <c r="D640" s="60">
        <f>IF(D535-D430&gt;=0,D535-D430,0)</f>
        <v>382038.51</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5769908.8900000006</v>
      </c>
      <c r="E643" s="60">
        <f>E422+E430</f>
        <v>8305767.1100000003</v>
      </c>
      <c r="F643" s="45">
        <f t="shared" si="109"/>
        <v>143.94970992340922</v>
      </c>
    </row>
    <row r="644" spans="1:6" ht="12.75" customHeight="1" x14ac:dyDescent="0.2">
      <c r="A644" s="63" t="s">
        <v>582</v>
      </c>
      <c r="B644" s="64" t="s">
        <v>1238</v>
      </c>
      <c r="C644" s="247" t="s">
        <v>1239</v>
      </c>
      <c r="D644" s="60">
        <f>D423+D535</f>
        <v>6469101.6500000004</v>
      </c>
      <c r="E644" s="60">
        <f>E423+E535</f>
        <v>8578866.1199999992</v>
      </c>
      <c r="F644" s="45">
        <f t="shared" si="109"/>
        <v>132.61294356071832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699192.75999999978</v>
      </c>
      <c r="E646" s="60">
        <f t="shared" si="164"/>
        <v>273099.00999999885</v>
      </c>
      <c r="F646" s="45">
        <f t="shared" si="109"/>
        <v>39.059187340555262</v>
      </c>
    </row>
    <row r="647" spans="1:6" ht="24" x14ac:dyDescent="0.2">
      <c r="A647" s="251" t="s">
        <v>1244</v>
      </c>
      <c r="B647" s="64" t="s">
        <v>1245</v>
      </c>
      <c r="C647" s="252" t="s">
        <v>1244</v>
      </c>
      <c r="D647" s="60">
        <f>IF(D426-D427+D641-D642&gt;=0,D426-D427+D641-D642,0)</f>
        <v>757157.19000000018</v>
      </c>
      <c r="E647" s="60">
        <f>IF(E426-E427+E641-E642&gt;=0,E426-E427+E641-E642,0)</f>
        <v>47623.040000000001</v>
      </c>
      <c r="F647" s="45">
        <f t="shared" si="109"/>
        <v>6.2897164061798048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57964.4300000004</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225475.96999999884</v>
      </c>
      <c r="F650" s="45" t="str">
        <f t="shared" si="109"/>
        <v>-</v>
      </c>
    </row>
    <row r="651" spans="1:6" ht="24" x14ac:dyDescent="0.2">
      <c r="A651" s="249" t="s">
        <v>1252</v>
      </c>
      <c r="B651" s="184" t="s">
        <v>1253</v>
      </c>
      <c r="C651" s="250" t="s">
        <v>1252</v>
      </c>
      <c r="D651" s="196">
        <v>161687.67000000001</v>
      </c>
      <c r="E651" s="196">
        <v>138078.20000000001</v>
      </c>
      <c r="F651" s="61">
        <f t="shared" si="109"/>
        <v>85.398101166279403</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849573.78</v>
      </c>
      <c r="E653" s="194">
        <v>503312.57</v>
      </c>
      <c r="F653" s="45">
        <f t="shared" ref="F653:F740" si="167">IF(D653&lt;&gt;0,IF(E653/D653&gt;=100,"&gt;&gt;100",E653/D653*100),"-")</f>
        <v>59.242950035487205</v>
      </c>
    </row>
    <row r="654" spans="1:6" ht="12.75" customHeight="1" x14ac:dyDescent="0.2">
      <c r="A654" s="63" t="s">
        <v>1257</v>
      </c>
      <c r="B654" s="64" t="s">
        <v>1258</v>
      </c>
      <c r="C654" s="247" t="s">
        <v>1257</v>
      </c>
      <c r="D654" s="194">
        <v>6336884.0599999996</v>
      </c>
      <c r="E654" s="194">
        <v>8456105.5099999998</v>
      </c>
      <c r="F654" s="45">
        <f t="shared" si="167"/>
        <v>133.44264199777706</v>
      </c>
    </row>
    <row r="655" spans="1:6" ht="12.75" customHeight="1" x14ac:dyDescent="0.2">
      <c r="A655" s="63" t="s">
        <v>1259</v>
      </c>
      <c r="B655" s="64" t="s">
        <v>1260</v>
      </c>
      <c r="C655" s="247" t="s">
        <v>1259</v>
      </c>
      <c r="D655" s="194">
        <v>6683145.2699999996</v>
      </c>
      <c r="E655" s="194">
        <v>8767206.4900000002</v>
      </c>
      <c r="F655" s="45">
        <f t="shared" si="167"/>
        <v>131.1838383845276</v>
      </c>
    </row>
    <row r="656" spans="1:6" ht="24" x14ac:dyDescent="0.2">
      <c r="A656" s="63">
        <v>11</v>
      </c>
      <c r="B656" s="64" t="s">
        <v>1261</v>
      </c>
      <c r="C656" s="247" t="s">
        <v>1262</v>
      </c>
      <c r="D656" s="60">
        <f t="shared" ref="D656:E656" si="168">+D653+D654-D655</f>
        <v>503312.5700000003</v>
      </c>
      <c r="E656" s="60">
        <f t="shared" si="168"/>
        <v>192211.58999999985</v>
      </c>
      <c r="F656" s="45">
        <f t="shared" si="167"/>
        <v>38.189308484785059</v>
      </c>
    </row>
    <row r="657" spans="1:6" ht="24" x14ac:dyDescent="0.2">
      <c r="A657" s="63" t="s">
        <v>582</v>
      </c>
      <c r="B657" s="64" t="s">
        <v>1263</v>
      </c>
      <c r="C657" s="247" t="s">
        <v>1264</v>
      </c>
      <c r="D657" s="253">
        <v>25</v>
      </c>
      <c r="E657" s="253">
        <v>30</v>
      </c>
      <c r="F657" s="45">
        <f t="shared" si="167"/>
        <v>120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25</v>
      </c>
      <c r="E659" s="253">
        <v>27</v>
      </c>
      <c r="F659" s="45">
        <f t="shared" si="167"/>
        <v>108</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16928.61</v>
      </c>
      <c r="E662" s="192">
        <v>14889.78</v>
      </c>
      <c r="F662" s="71">
        <f t="shared" si="167"/>
        <v>87.956305922340931</v>
      </c>
    </row>
    <row r="663" spans="1:6" ht="12.75" customHeight="1" x14ac:dyDescent="0.2">
      <c r="A663" s="70">
        <v>61316</v>
      </c>
      <c r="B663" s="65" t="s">
        <v>1276</v>
      </c>
      <c r="C663" s="277" t="s">
        <v>1277</v>
      </c>
      <c r="D663" s="192">
        <v>0</v>
      </c>
      <c r="E663" s="192">
        <v>1616.77</v>
      </c>
      <c r="F663" s="71" t="str">
        <f t="shared" si="167"/>
        <v>-</v>
      </c>
    </row>
    <row r="664" spans="1:6" ht="12.75" customHeight="1" x14ac:dyDescent="0.2">
      <c r="A664" s="70" t="s">
        <v>1278</v>
      </c>
      <c r="B664" s="65" t="s">
        <v>1279</v>
      </c>
      <c r="C664" s="277" t="s">
        <v>1278</v>
      </c>
      <c r="D664" s="192">
        <v>0</v>
      </c>
      <c r="E664" s="192">
        <v>121145.83</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121.23</v>
      </c>
      <c r="E667" s="192">
        <v>0</v>
      </c>
      <c r="F667" s="71">
        <f t="shared" si="167"/>
        <v>0</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1073902.1399999999</v>
      </c>
      <c r="E669" s="194">
        <v>403425.6</v>
      </c>
      <c r="F669" s="45">
        <f t="shared" si="167"/>
        <v>37.566327971001158</v>
      </c>
    </row>
    <row r="670" spans="1:6" ht="12.75" customHeight="1" x14ac:dyDescent="0.2">
      <c r="A670" s="63">
        <v>63312</v>
      </c>
      <c r="B670" s="64" t="s">
        <v>1290</v>
      </c>
      <c r="C670" s="247" t="s">
        <v>1291</v>
      </c>
      <c r="D670" s="194">
        <v>9440</v>
      </c>
      <c r="E670" s="194">
        <v>0</v>
      </c>
      <c r="F670" s="45">
        <f t="shared" si="167"/>
        <v>0</v>
      </c>
    </row>
    <row r="671" spans="1:6" ht="12.75" customHeight="1" x14ac:dyDescent="0.2">
      <c r="A671" s="63">
        <v>63313</v>
      </c>
      <c r="B671" s="64" t="s">
        <v>1292</v>
      </c>
      <c r="C671" s="247" t="s">
        <v>1293</v>
      </c>
      <c r="D671" s="194">
        <v>0</v>
      </c>
      <c r="E671" s="194">
        <v>450</v>
      </c>
      <c r="F671" s="45" t="str">
        <f t="shared" si="167"/>
        <v>-</v>
      </c>
    </row>
    <row r="672" spans="1:6" ht="12.75" customHeight="1" x14ac:dyDescent="0.2">
      <c r="A672" s="63">
        <v>63314</v>
      </c>
      <c r="B672" s="64" t="s">
        <v>1294</v>
      </c>
      <c r="C672" s="247" t="s">
        <v>1295</v>
      </c>
      <c r="D672" s="194">
        <v>41119.19</v>
      </c>
      <c r="E672" s="194">
        <v>62932.74</v>
      </c>
      <c r="F672" s="45">
        <f t="shared" si="167"/>
        <v>153.04956153075972</v>
      </c>
    </row>
    <row r="673" spans="1:6" ht="12.75" customHeight="1" x14ac:dyDescent="0.2">
      <c r="A673" s="63">
        <v>63321</v>
      </c>
      <c r="B673" s="64" t="s">
        <v>1296</v>
      </c>
      <c r="C673" s="247" t="s">
        <v>1297</v>
      </c>
      <c r="D673" s="194">
        <v>793454.21</v>
      </c>
      <c r="E673" s="194">
        <v>1274348.25</v>
      </c>
      <c r="F673" s="45">
        <f t="shared" si="167"/>
        <v>160.60766127890355</v>
      </c>
    </row>
    <row r="674" spans="1:6" ht="12.75" customHeight="1" x14ac:dyDescent="0.2">
      <c r="A674" s="63">
        <v>63322</v>
      </c>
      <c r="B674" s="64" t="s">
        <v>1298</v>
      </c>
      <c r="C674" s="247" t="s">
        <v>1299</v>
      </c>
      <c r="D674" s="194">
        <v>0</v>
      </c>
      <c r="E674" s="194">
        <v>165226.62</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23098.89</v>
      </c>
      <c r="E677" s="192">
        <v>33085.949999999997</v>
      </c>
      <c r="F677" s="71">
        <f t="shared" si="167"/>
        <v>143.23610355302787</v>
      </c>
    </row>
    <row r="678" spans="1:6" ht="12.75" customHeight="1" x14ac:dyDescent="0.2">
      <c r="A678" s="70">
        <v>63415</v>
      </c>
      <c r="B678" s="65" t="s">
        <v>1306</v>
      </c>
      <c r="C678" s="278" t="s">
        <v>1307</v>
      </c>
      <c r="D678" s="192">
        <v>197856.39</v>
      </c>
      <c r="E678" s="192">
        <v>0</v>
      </c>
      <c r="F678" s="71">
        <f t="shared" si="167"/>
        <v>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100000</v>
      </c>
      <c r="E681" s="192">
        <v>102600.62</v>
      </c>
      <c r="F681" s="71">
        <f t="shared" si="167"/>
        <v>102.60061999999999</v>
      </c>
    </row>
    <row r="682" spans="1:6" ht="12" x14ac:dyDescent="0.2">
      <c r="A682" s="70">
        <v>63426</v>
      </c>
      <c r="B682" s="182" t="s">
        <v>1314</v>
      </c>
      <c r="C682" s="278" t="s">
        <v>1315</v>
      </c>
      <c r="D682" s="192">
        <v>15490.61</v>
      </c>
      <c r="E682" s="192">
        <v>114429.52</v>
      </c>
      <c r="F682" s="71">
        <f t="shared" si="167"/>
        <v>738.70247846921461</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173369.74</v>
      </c>
      <c r="E702" s="192">
        <v>147755.69</v>
      </c>
      <c r="F702" s="71">
        <f t="shared" si="167"/>
        <v>85.225766618788271</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425755.16</v>
      </c>
      <c r="E706" s="192">
        <v>1437689.71</v>
      </c>
      <c r="F706" s="71">
        <f t="shared" si="167"/>
        <v>337.67992618104734</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18038.240000000002</v>
      </c>
      <c r="F711" s="71" t="str">
        <f t="shared" si="167"/>
        <v>-</v>
      </c>
    </row>
    <row r="712" spans="1:6" ht="12.75" customHeight="1" x14ac:dyDescent="0.2">
      <c r="A712" s="70" t="s">
        <v>1359</v>
      </c>
      <c r="B712" s="65" t="s">
        <v>1360</v>
      </c>
      <c r="C712" s="277" t="s">
        <v>1359</v>
      </c>
      <c r="D712" s="192">
        <v>0</v>
      </c>
      <c r="E712" s="192">
        <v>51.07</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1312.28</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3477.53</v>
      </c>
      <c r="E732" s="192">
        <v>0</v>
      </c>
      <c r="F732" s="71">
        <f t="shared" si="167"/>
        <v>0</v>
      </c>
    </row>
    <row r="733" spans="1:6" ht="12.75" customHeight="1" x14ac:dyDescent="0.2">
      <c r="A733" s="70">
        <v>31215</v>
      </c>
      <c r="B733" s="65" t="s">
        <v>1396</v>
      </c>
      <c r="C733" s="278" t="s">
        <v>1397</v>
      </c>
      <c r="D733" s="192">
        <v>0</v>
      </c>
      <c r="E733" s="192">
        <v>1038.49</v>
      </c>
      <c r="F733" s="71" t="str">
        <f t="shared" si="167"/>
        <v>-</v>
      </c>
    </row>
    <row r="734" spans="1:6" ht="12.75" customHeight="1" x14ac:dyDescent="0.2">
      <c r="A734" s="70">
        <v>32121</v>
      </c>
      <c r="B734" s="65" t="s">
        <v>1398</v>
      </c>
      <c r="C734" s="278" t="s">
        <v>1399</v>
      </c>
      <c r="D734" s="192">
        <v>14951.15</v>
      </c>
      <c r="E734" s="192">
        <v>17961.09</v>
      </c>
      <c r="F734" s="71">
        <f t="shared" si="167"/>
        <v>120.13182932416571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525</v>
      </c>
      <c r="E736" s="194">
        <v>541.84</v>
      </c>
      <c r="F736" s="45">
        <f t="shared" si="167"/>
        <v>103.20761904761906</v>
      </c>
    </row>
    <row r="737" spans="1:6" ht="12.75" customHeight="1" x14ac:dyDescent="0.2">
      <c r="A737" s="63" t="s">
        <v>1404</v>
      </c>
      <c r="B737" s="64" t="s">
        <v>1405</v>
      </c>
      <c r="C737" s="247" t="s">
        <v>1404</v>
      </c>
      <c r="D737" s="194">
        <v>8061.02</v>
      </c>
      <c r="E737" s="194">
        <v>5511.58</v>
      </c>
      <c r="F737" s="45">
        <f t="shared" si="167"/>
        <v>68.373233164041267</v>
      </c>
    </row>
    <row r="738" spans="1:6" ht="12.75" customHeight="1" x14ac:dyDescent="0.2">
      <c r="A738" s="63" t="s">
        <v>1406</v>
      </c>
      <c r="B738" s="64" t="s">
        <v>1407</v>
      </c>
      <c r="C738" s="247" t="s">
        <v>1406</v>
      </c>
      <c r="D738" s="194">
        <v>17219.09</v>
      </c>
      <c r="E738" s="194">
        <v>12390.37</v>
      </c>
      <c r="F738" s="45">
        <f t="shared" si="167"/>
        <v>71.957170791255521</v>
      </c>
    </row>
    <row r="739" spans="1:6" ht="12.75" customHeight="1" x14ac:dyDescent="0.2">
      <c r="A739" s="70" t="s">
        <v>1408</v>
      </c>
      <c r="B739" s="65" t="s">
        <v>1409</v>
      </c>
      <c r="C739" s="278" t="s">
        <v>1408</v>
      </c>
      <c r="D739" s="192">
        <v>3751.92</v>
      </c>
      <c r="E739" s="192">
        <v>3943.98</v>
      </c>
      <c r="F739" s="71">
        <f t="shared" si="167"/>
        <v>105.11897908270964</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29734.22</v>
      </c>
      <c r="E741" s="192">
        <v>35872.800000000003</v>
      </c>
      <c r="F741" s="71">
        <f t="shared" ref="F741:F1006" si="169">IF(D741&lt;&gt;0,IF(E741/D741&gt;=100,"&gt;&gt;100",E741/D741*100),"-")</f>
        <v>120.64483278861864</v>
      </c>
    </row>
    <row r="742" spans="1:6" ht="12.75" customHeight="1" x14ac:dyDescent="0.2">
      <c r="A742" s="70" t="s">
        <v>1414</v>
      </c>
      <c r="B742" s="65" t="s">
        <v>1415</v>
      </c>
      <c r="C742" s="278" t="s">
        <v>1414</v>
      </c>
      <c r="D742" s="192">
        <v>260</v>
      </c>
      <c r="E742" s="192">
        <v>300</v>
      </c>
      <c r="F742" s="71">
        <f t="shared" si="169"/>
        <v>115.38461538461537</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21.65</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148.33000000000001</v>
      </c>
      <c r="E757" s="194">
        <v>1.68</v>
      </c>
      <c r="F757" s="45">
        <f t="shared" si="169"/>
        <v>1.1326097215667768</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26879.52</v>
      </c>
      <c r="E760" s="194">
        <v>26816.9</v>
      </c>
      <c r="F760" s="45">
        <f t="shared" si="169"/>
        <v>99.767034530378524</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75586.429999999993</v>
      </c>
      <c r="E792" s="192">
        <v>0</v>
      </c>
      <c r="F792" s="71">
        <f t="shared" si="169"/>
        <v>0</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23492.59</v>
      </c>
      <c r="E820" s="192">
        <v>0</v>
      </c>
      <c r="F820" s="71">
        <f t="shared" si="169"/>
        <v>0</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2396.98</v>
      </c>
      <c r="E823" s="194">
        <v>0</v>
      </c>
      <c r="F823" s="45">
        <f t="shared" si="169"/>
        <v>0</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17332.080000000002</v>
      </c>
      <c r="E843" s="194">
        <v>28936.09</v>
      </c>
      <c r="F843" s="45">
        <f t="shared" si="169"/>
        <v>166.95105261457365</v>
      </c>
    </row>
    <row r="844" spans="1:6" ht="12.75" customHeight="1" x14ac:dyDescent="0.2">
      <c r="A844" s="63" t="s">
        <v>1617</v>
      </c>
      <c r="B844" s="64" t="s">
        <v>1618</v>
      </c>
      <c r="C844" s="247" t="s">
        <v>1617</v>
      </c>
      <c r="D844" s="194">
        <v>13076.98</v>
      </c>
      <c r="E844" s="194">
        <v>16529.689999999999</v>
      </c>
      <c r="F844" s="45">
        <f t="shared" si="169"/>
        <v>126.40296154004974</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19253.099999999999</v>
      </c>
      <c r="E846" s="194">
        <v>21307.59</v>
      </c>
      <c r="F846" s="45">
        <f t="shared" si="169"/>
        <v>110.6709568848653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30849.78</v>
      </c>
      <c r="E848" s="194">
        <v>26850</v>
      </c>
      <c r="F848" s="45">
        <f t="shared" si="169"/>
        <v>87.03465632493976</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79386.009999999995</v>
      </c>
      <c r="E850" s="194">
        <v>57677.03</v>
      </c>
      <c r="F850" s="45">
        <f t="shared" si="169"/>
        <v>72.653897078339128</v>
      </c>
    </row>
    <row r="851" spans="1:6" ht="12.75" customHeight="1" x14ac:dyDescent="0.2">
      <c r="A851" s="63">
        <v>37221</v>
      </c>
      <c r="B851" s="64" t="s">
        <v>1631</v>
      </c>
      <c r="C851" s="247" t="s">
        <v>1632</v>
      </c>
      <c r="D851" s="194">
        <v>8320</v>
      </c>
      <c r="E851" s="194">
        <v>8320</v>
      </c>
      <c r="F851" s="45">
        <f t="shared" si="169"/>
        <v>100</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109438.17</v>
      </c>
      <c r="E855" s="194">
        <v>131627.51</v>
      </c>
      <c r="F855" s="45">
        <f t="shared" si="169"/>
        <v>120.27568626193221</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38831.72</v>
      </c>
      <c r="E857" s="194">
        <v>44950.75</v>
      </c>
      <c r="F857" s="45">
        <f t="shared" si="169"/>
        <v>115.7578134576578</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725.67</v>
      </c>
      <c r="E861" s="194">
        <v>0</v>
      </c>
      <c r="F861" s="45">
        <f t="shared" si="169"/>
        <v>0</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600000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11887.68</v>
      </c>
      <c r="E974" s="192">
        <v>990.62</v>
      </c>
      <c r="F974" s="71">
        <f t="shared" si="169"/>
        <v>8.3331650919271034</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370149.76</v>
      </c>
      <c r="E981" s="192">
        <v>247749.24</v>
      </c>
      <c r="F981" s="71">
        <f t="shared" si="169"/>
        <v>66.932162808912793</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E254" sqref="E25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23439499.079999994</v>
      </c>
      <c r="E6" s="180">
        <f t="shared" si="0"/>
        <v>25887809.690000001</v>
      </c>
      <c r="F6" s="181">
        <f t="shared" ref="F6:F298" si="1">IF(D6&gt;0,IF(E6/D6&gt;=100,"&gt;&gt;100",E6/D6*100),"-")</f>
        <v>110.44523435267888</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19322555.619999994</v>
      </c>
      <c r="E7" s="79">
        <f t="shared" si="2"/>
        <v>22126271.41</v>
      </c>
      <c r="F7" s="71">
        <f t="shared" si="1"/>
        <v>114.51006712123521</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962112.32</v>
      </c>
      <c r="E8" s="79">
        <f>E9+E10-E11</f>
        <v>973264.57</v>
      </c>
      <c r="F8" s="71">
        <f t="shared" si="1"/>
        <v>101.15914220909259</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906564.22</v>
      </c>
      <c r="E9" s="192">
        <v>917884.24</v>
      </c>
      <c r="F9" s="71">
        <f t="shared" si="1"/>
        <v>101.24867270848171</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55978.51</v>
      </c>
      <c r="E10" s="192">
        <v>55978.51</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430.41</v>
      </c>
      <c r="E11" s="192">
        <v>598.17999999999995</v>
      </c>
      <c r="F11" s="71">
        <f t="shared" si="1"/>
        <v>138.97911293882575</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18010328.029999994</v>
      </c>
      <c r="E12" s="79">
        <f t="shared" si="3"/>
        <v>20347613.649999999</v>
      </c>
      <c r="F12" s="71">
        <f t="shared" si="1"/>
        <v>112.97747390334459</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17237555.159999996</v>
      </c>
      <c r="E13" s="79">
        <f t="shared" si="4"/>
        <v>19361102.07</v>
      </c>
      <c r="F13" s="71">
        <f t="shared" si="1"/>
        <v>112.31930450860995</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32712.240000000002</v>
      </c>
      <c r="E14" s="192">
        <v>32712.240000000002</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8556197.6899999995</v>
      </c>
      <c r="E15" s="192">
        <v>11015327.800000001</v>
      </c>
      <c r="F15" s="71">
        <f t="shared" si="1"/>
        <v>128.74092206721795</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9878002.7699999996</v>
      </c>
      <c r="E16" s="192">
        <v>9970532.1300000008</v>
      </c>
      <c r="F16" s="71">
        <f t="shared" si="1"/>
        <v>100.93672134088703</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3648320.29</v>
      </c>
      <c r="E17" s="192">
        <v>3872445.43</v>
      </c>
      <c r="F17" s="71">
        <f t="shared" si="1"/>
        <v>106.14324188077249</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4877677.83</v>
      </c>
      <c r="E18" s="192">
        <v>5529915.5300000003</v>
      </c>
      <c r="F18" s="71">
        <f t="shared" si="1"/>
        <v>113.37188971334746</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219112.16000000003</v>
      </c>
      <c r="E19" s="79">
        <f t="shared" si="5"/>
        <v>281715.77</v>
      </c>
      <c r="F19" s="71">
        <f t="shared" si="1"/>
        <v>128.5714905097006</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118848.21</v>
      </c>
      <c r="E20" s="192">
        <v>122495.51</v>
      </c>
      <c r="F20" s="71">
        <f t="shared" si="1"/>
        <v>103.06887247186978</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167858.12</v>
      </c>
      <c r="E21" s="192">
        <v>187159.98</v>
      </c>
      <c r="F21" s="71">
        <f t="shared" si="1"/>
        <v>111.49891348717595</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54376.800000000003</v>
      </c>
      <c r="E22" s="192">
        <v>51571.360000000001</v>
      </c>
      <c r="F22" s="71">
        <f t="shared" si="1"/>
        <v>94.840740904209142</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12003.95</v>
      </c>
      <c r="E23" s="192">
        <v>12003.95</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248.86</v>
      </c>
      <c r="E24" s="192">
        <v>248.86</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22104.41</v>
      </c>
      <c r="E25" s="192">
        <v>23109.21</v>
      </c>
      <c r="F25" s="71">
        <f t="shared" si="1"/>
        <v>104.54569925186874</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425266.91</v>
      </c>
      <c r="E26" s="192">
        <v>580509.26</v>
      </c>
      <c r="F26" s="71">
        <f t="shared" si="1"/>
        <v>136.50468596298734</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581595.1</v>
      </c>
      <c r="E28" s="192">
        <v>695382.36</v>
      </c>
      <c r="F28" s="71">
        <f t="shared" si="1"/>
        <v>119.56468684141252</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335308.68000000005</v>
      </c>
      <c r="E29" s="79">
        <f t="shared" si="6"/>
        <v>305658.98</v>
      </c>
      <c r="F29" s="71">
        <f t="shared" si="1"/>
        <v>91.157491061668878</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63023.03</v>
      </c>
      <c r="E30" s="192">
        <v>41506</v>
      </c>
      <c r="F30" s="71">
        <f t="shared" si="1"/>
        <v>65.85846475486818</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396851.39</v>
      </c>
      <c r="E32" s="192">
        <v>412591.55</v>
      </c>
      <c r="F32" s="71">
        <f t="shared" si="1"/>
        <v>103.9662605188305</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124565.74</v>
      </c>
      <c r="E34" s="192">
        <v>148438.57</v>
      </c>
      <c r="F34" s="71">
        <f t="shared" si="1"/>
        <v>119.16484420194509</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9901.6099999999933</v>
      </c>
      <c r="E35" s="79">
        <f t="shared" si="7"/>
        <v>24622.620000000003</v>
      </c>
      <c r="F35" s="71">
        <f t="shared" si="1"/>
        <v>248.67289259019515</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278.72000000000003</v>
      </c>
      <c r="E36" s="192">
        <v>278.72000000000003</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58117.95</v>
      </c>
      <c r="E37" s="192">
        <v>76177.95</v>
      </c>
      <c r="F37" s="71">
        <f t="shared" si="1"/>
        <v>131.07473680678689</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4459.49</v>
      </c>
      <c r="E38" s="192">
        <v>4459.49</v>
      </c>
      <c r="F38" s="71">
        <f t="shared" si="1"/>
        <v>100</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52954.55</v>
      </c>
      <c r="E40" s="192">
        <v>56293.54</v>
      </c>
      <c r="F40" s="71">
        <f t="shared" si="1"/>
        <v>106.30538829996668</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417.72</v>
      </c>
      <c r="E41" s="79">
        <f t="shared" si="8"/>
        <v>417.72</v>
      </c>
      <c r="F41" s="71">
        <f t="shared" si="1"/>
        <v>100</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417.72</v>
      </c>
      <c r="E42" s="192">
        <v>417.72</v>
      </c>
      <c r="F42" s="71">
        <f t="shared" si="1"/>
        <v>100</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208032.70000000004</v>
      </c>
      <c r="E45" s="79">
        <f t="shared" si="9"/>
        <v>374096.49</v>
      </c>
      <c r="F45" s="71">
        <f t="shared" si="1"/>
        <v>179.82581103836074</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15848.65</v>
      </c>
      <c r="E47" s="192">
        <v>29641.06</v>
      </c>
      <c r="F47" s="71">
        <f t="shared" si="1"/>
        <v>187.02577191117226</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368784.53</v>
      </c>
      <c r="E48" s="192">
        <v>553233.46</v>
      </c>
      <c r="F48" s="71">
        <f t="shared" si="1"/>
        <v>150.01536534084005</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176600.48</v>
      </c>
      <c r="E50" s="192">
        <v>208778.03</v>
      </c>
      <c r="F50" s="71">
        <f t="shared" si="1"/>
        <v>118.22053371542364</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96212.82</v>
      </c>
      <c r="E54" s="192">
        <v>128953.32</v>
      </c>
      <c r="F54" s="71">
        <f t="shared" si="1"/>
        <v>134.02924890882525</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96212.82</v>
      </c>
      <c r="E55" s="192">
        <v>128953.32</v>
      </c>
      <c r="F55" s="71">
        <f t="shared" si="1"/>
        <v>134.02924890882525</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350115.27</v>
      </c>
      <c r="E56" s="79">
        <f t="shared" si="11"/>
        <v>805393.19</v>
      </c>
      <c r="F56" s="71">
        <f t="shared" si="1"/>
        <v>230.03657909579317</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350115.27</v>
      </c>
      <c r="E57" s="192">
        <v>805393.19</v>
      </c>
      <c r="F57" s="71">
        <f t="shared" si="1"/>
        <v>230.03657909579317</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4116943.46</v>
      </c>
      <c r="E69" s="79">
        <f>E70+E82+E88+E119+E135+E147+E165+E171</f>
        <v>3761538.2800000003</v>
      </c>
      <c r="F69" s="71">
        <f t="shared" si="1"/>
        <v>91.367256231398429</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503312.57</v>
      </c>
      <c r="E70" s="79">
        <f t="shared" si="12"/>
        <v>192211.59</v>
      </c>
      <c r="F70" s="71">
        <f t="shared" si="1"/>
        <v>38.189308484785109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503312.57</v>
      </c>
      <c r="E71" s="79">
        <f t="shared" si="13"/>
        <v>192211.59</v>
      </c>
      <c r="F71" s="71">
        <f t="shared" si="1"/>
        <v>38.189308484785109</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503210.25</v>
      </c>
      <c r="E73" s="192">
        <v>192211.59</v>
      </c>
      <c r="F73" s="71">
        <f t="shared" si="1"/>
        <v>38.197073688383732</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102.32</v>
      </c>
      <c r="E75" s="192">
        <v>0</v>
      </c>
      <c r="F75" s="71">
        <f t="shared" si="1"/>
        <v>0</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2407.0700000000002</v>
      </c>
      <c r="E82" s="79">
        <f>SUM(E83:E85)-E86+E87</f>
        <v>2233.0700000000002</v>
      </c>
      <c r="F82" s="71">
        <f t="shared" si="1"/>
        <v>92.77129456143777</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2407.0700000000002</v>
      </c>
      <c r="E87" s="192">
        <v>2233.0700000000002</v>
      </c>
      <c r="F87" s="71">
        <f t="shared" si="1"/>
        <v>92.77129456143777</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3341998.01</v>
      </c>
      <c r="E135" s="79">
        <f t="shared" si="21"/>
        <v>3341998</v>
      </c>
      <c r="F135" s="71">
        <f t="shared" si="1"/>
        <v>99.999999700777806</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3341998.01</v>
      </c>
      <c r="E136" s="79">
        <f t="shared" si="22"/>
        <v>3341998</v>
      </c>
      <c r="F136" s="71">
        <f t="shared" si="1"/>
        <v>99.999999700777806</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3341998.01</v>
      </c>
      <c r="E140" s="192">
        <v>3341998</v>
      </c>
      <c r="F140" s="71">
        <f t="shared" si="1"/>
        <v>99.999999700777806</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87303.23000000001</v>
      </c>
      <c r="E147" s="79">
        <f t="shared" si="24"/>
        <v>72894.139999999985</v>
      </c>
      <c r="F147" s="71">
        <f t="shared" si="1"/>
        <v>83.495352921077455</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2032.46</v>
      </c>
      <c r="E148" s="192">
        <v>3295.04</v>
      </c>
      <c r="F148" s="71">
        <f t="shared" si="1"/>
        <v>162.1207797447428</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110.64</v>
      </c>
      <c r="E150" s="79">
        <f t="shared" si="25"/>
        <v>1429.56</v>
      </c>
      <c r="F150" s="71">
        <f t="shared" si="1"/>
        <v>1292.0824295010846</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110.64</v>
      </c>
      <c r="E153" s="192">
        <v>1429.56</v>
      </c>
      <c r="F153" s="71">
        <f t="shared" si="1"/>
        <v>1292.0824295010846</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10368.219999999999</v>
      </c>
      <c r="E159" s="192">
        <v>4828.34</v>
      </c>
      <c r="F159" s="71">
        <f t="shared" si="1"/>
        <v>46.568649199187526</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156779.38</v>
      </c>
      <c r="E160" s="192">
        <v>132290.76999999999</v>
      </c>
      <c r="F160" s="71">
        <f t="shared" si="1"/>
        <v>84.380209948527664</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5804.44</v>
      </c>
      <c r="E163" s="192">
        <v>6434.8</v>
      </c>
      <c r="F163" s="71">
        <f t="shared" si="1"/>
        <v>110.85996237363122</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87791.91</v>
      </c>
      <c r="E164" s="192">
        <v>75384.37</v>
      </c>
      <c r="F164" s="71">
        <f t="shared" si="1"/>
        <v>85.867103244478898</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20234.91</v>
      </c>
      <c r="E165" s="79">
        <f t="shared" si="26"/>
        <v>14123.28</v>
      </c>
      <c r="F165" s="71">
        <f t="shared" si="1"/>
        <v>69.796603987860578</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20234.91</v>
      </c>
      <c r="E166" s="192">
        <v>14123.28</v>
      </c>
      <c r="F166" s="71">
        <f t="shared" si="1"/>
        <v>69.796603987860578</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161687.67000000001</v>
      </c>
      <c r="E171" s="79">
        <f t="shared" si="27"/>
        <v>138078.20000000001</v>
      </c>
      <c r="F171" s="71">
        <f t="shared" si="1"/>
        <v>85.398101166279403</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161687.67000000001</v>
      </c>
      <c r="E172" s="192">
        <v>138078.20000000001</v>
      </c>
      <c r="F172" s="71">
        <f t="shared" si="1"/>
        <v>85.398101166279403</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23439499.080000002</v>
      </c>
      <c r="E176" s="79">
        <f>E177+E251</f>
        <v>25887809.690000001</v>
      </c>
      <c r="F176" s="71">
        <f t="shared" si="1"/>
        <v>110.44523435267884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2676483.5100000002</v>
      </c>
      <c r="E177" s="79">
        <f>E178+E197+E203+E219+E247+E248</f>
        <v>2976299.6</v>
      </c>
      <c r="F177" s="71">
        <f t="shared" si="1"/>
        <v>111.20186576453071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520561.96000000008</v>
      </c>
      <c r="E178" s="79">
        <f>SUM(E179:E181)+E185+E186+SUM(E194:E196)</f>
        <v>233392.4</v>
      </c>
      <c r="F178" s="71">
        <f t="shared" si="1"/>
        <v>44.834701329309574</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0</v>
      </c>
      <c r="E179" s="192"/>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11581.21</v>
      </c>
      <c r="E180" s="192">
        <v>93374.36</v>
      </c>
      <c r="F180" s="71">
        <f t="shared" si="1"/>
        <v>806.25737725159979</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161687.67000000001</v>
      </c>
      <c r="E181" s="79">
        <f t="shared" si="28"/>
        <v>138078.20000000001</v>
      </c>
      <c r="F181" s="71">
        <f t="shared" si="1"/>
        <v>85.398101166279403</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161687.67000000001</v>
      </c>
      <c r="E183" s="192">
        <v>138078.20000000001</v>
      </c>
      <c r="F183" s="71">
        <f t="shared" si="1"/>
        <v>85.398101166279403</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1065.5999999999999</v>
      </c>
      <c r="E185" s="192">
        <v>82.5</v>
      </c>
      <c r="F185" s="71">
        <f t="shared" si="1"/>
        <v>7.7421171171171173</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1411.9</v>
      </c>
      <c r="E195" s="192"/>
      <c r="F195" s="71">
        <f t="shared" si="1"/>
        <v>0</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344815.58</v>
      </c>
      <c r="E196" s="192">
        <v>1857.34</v>
      </c>
      <c r="F196" s="71">
        <f t="shared" si="1"/>
        <v>0.53864735462359326</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80031</v>
      </c>
      <c r="E197" s="79">
        <f>SUM(E198:E202)</f>
        <v>194503.26</v>
      </c>
      <c r="F197" s="71">
        <f t="shared" si="1"/>
        <v>243.03489897664656</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79656</v>
      </c>
      <c r="E199" s="192">
        <v>194503.26</v>
      </c>
      <c r="F199" s="71">
        <f t="shared" ref="F199:F202" si="30">IF(D199&gt;0,IF(E199/D199&gt;=100,"&gt;&gt;100",E199/D199*100),"-")</f>
        <v>244.1790448930401</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375</v>
      </c>
      <c r="E202" s="192"/>
      <c r="F202" s="71">
        <f t="shared" si="30"/>
        <v>0</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2075890.55</v>
      </c>
      <c r="E219" s="79">
        <f t="shared" si="34"/>
        <v>2427150.69</v>
      </c>
      <c r="F219" s="71">
        <f t="shared" si="1"/>
        <v>116.92093737793643</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2075890.55</v>
      </c>
      <c r="E220" s="79">
        <f t="shared" si="35"/>
        <v>2427150.69</v>
      </c>
      <c r="F220" s="71">
        <f t="shared" si="1"/>
        <v>116.92093737793643</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990.62</v>
      </c>
      <c r="E221" s="192"/>
      <c r="F221" s="71">
        <f t="shared" si="1"/>
        <v>0</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2074899.93</v>
      </c>
      <c r="E225" s="192">
        <v>2427150.69</v>
      </c>
      <c r="F225" s="71">
        <f t="shared" si="1"/>
        <v>116.97675897073263</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121253.25</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20763015.57</v>
      </c>
      <c r="E251" s="79">
        <f>+E252+E255-E264+E274+E291</f>
        <v>22911510.09</v>
      </c>
      <c r="F251" s="71">
        <f t="shared" si="1"/>
        <v>110.34769979705794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20598634.580000002</v>
      </c>
      <c r="E252" s="79">
        <f>E253-E254</f>
        <v>23051090.219999999</v>
      </c>
      <c r="F252" s="71">
        <f t="shared" si="1"/>
        <v>111.9059136200279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22678935.850000001</v>
      </c>
      <c r="E253" s="192">
        <v>25482651.629999999</v>
      </c>
      <c r="F253" s="71">
        <f t="shared" si="1"/>
        <v>112.36264257963408</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2080301.27</v>
      </c>
      <c r="E254" s="192">
        <v>2431561.41</v>
      </c>
      <c r="F254" s="71">
        <f t="shared" si="1"/>
        <v>116.88506107579313</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57964.430000000168</v>
      </c>
      <c r="E255" s="79">
        <f>E256-E260</f>
        <v>-225475.96999999997</v>
      </c>
      <c r="F255" s="71">
        <f t="shared" si="1"/>
        <v>-388.99023073288106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1572914.58</v>
      </c>
      <c r="E256" s="79">
        <f>SUM(E257:E259)</f>
        <v>492630.04000000004</v>
      </c>
      <c r="F256" s="71">
        <f t="shared" si="1"/>
        <v>31.319567271097455</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1572914.58</v>
      </c>
      <c r="E257" s="192">
        <v>141369.9</v>
      </c>
      <c r="F257" s="71">
        <f t="shared" si="1"/>
        <v>8.9877671551623592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351260.14</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1514950.15</v>
      </c>
      <c r="E260" s="79">
        <f>SUM(E261:E263)</f>
        <v>718106.01</v>
      </c>
      <c r="F260" s="71">
        <f t="shared" si="1"/>
        <v>47.401296339684848</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1132911.6399999999</v>
      </c>
      <c r="E262" s="192">
        <v>718106.01</v>
      </c>
      <c r="F262" s="71">
        <f t="shared" si="1"/>
        <v>63.385879767287065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382038.51</v>
      </c>
      <c r="E263" s="192">
        <v>0</v>
      </c>
      <c r="F263" s="71">
        <f t="shared" si="1"/>
        <v>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103630.23</v>
      </c>
      <c r="E274" s="79">
        <f>SUM(E275:E277)+SUM(E286:E290)</f>
        <v>85589.96</v>
      </c>
      <c r="F274" s="71">
        <f t="shared" si="1"/>
        <v>82.591691632837268</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472.81</v>
      </c>
      <c r="E275" s="192">
        <v>2009.12</v>
      </c>
      <c r="F275" s="71">
        <f t="shared" ref="F275:F290" si="39">IF(D275&gt;0,IF(E275/D275&gt;=100,"&gt;&gt;100",E275/D275*100),"-")</f>
        <v>424.93179078276688</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110.64</v>
      </c>
      <c r="E277" s="79">
        <f>SUM(E278:E285)</f>
        <v>1429.56</v>
      </c>
      <c r="F277" s="71">
        <f t="shared" si="39"/>
        <v>1292.0824295010846</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110.64</v>
      </c>
      <c r="E280" s="192">
        <v>1429.56</v>
      </c>
      <c r="F280" s="71">
        <f t="shared" si="39"/>
        <v>1292.0824295010846</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7655.44</v>
      </c>
      <c r="E286" s="192">
        <v>2157.41</v>
      </c>
      <c r="F286" s="71">
        <f t="shared" si="39"/>
        <v>28.181397803392098</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90788</v>
      </c>
      <c r="E287" s="192">
        <v>75171.320000000007</v>
      </c>
      <c r="F287" s="71">
        <f t="shared" si="39"/>
        <v>82.798739921575546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4603.34</v>
      </c>
      <c r="E290" s="192">
        <v>4822.55</v>
      </c>
      <c r="F290" s="71">
        <f t="shared" si="39"/>
        <v>104.76197717309606</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2786.33</v>
      </c>
      <c r="E291" s="79">
        <f>SUM(E292:E295)</f>
        <v>305.88</v>
      </c>
      <c r="F291" s="71">
        <f t="shared" si="1"/>
        <v>10.977881299056465</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2786.33</v>
      </c>
      <c r="E292" s="192">
        <v>305.88</v>
      </c>
      <c r="F292" s="71">
        <f t="shared" si="1"/>
        <v>10.977881299056465</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87303.23</v>
      </c>
      <c r="E302" s="192">
        <v>71994.14</v>
      </c>
      <c r="F302" s="71">
        <f t="shared" si="43"/>
        <v>82.464463227763744</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87791.91</v>
      </c>
      <c r="E303" s="192">
        <v>76284.37</v>
      </c>
      <c r="F303" s="71">
        <f t="shared" si="43"/>
        <v>86.892254650798691</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17487.990000000002</v>
      </c>
      <c r="E305" s="192">
        <v>13821.18</v>
      </c>
      <c r="F305" s="71">
        <f t="shared" si="43"/>
        <v>79.032410242686552</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2746.92</v>
      </c>
      <c r="E306" s="192">
        <v>302.10000000000002</v>
      </c>
      <c r="F306" s="71">
        <f t="shared" si="43"/>
        <v>10.997772050150715</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2407.0700000000002</v>
      </c>
      <c r="E308" s="192"/>
      <c r="F308" s="71">
        <f t="shared" si="43"/>
        <v>0</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2233.0700000000002</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4369.13</v>
      </c>
      <c r="E336" s="192">
        <v>73757.509999999995</v>
      </c>
      <c r="F336" s="71">
        <f t="shared" si="43"/>
        <v>1688.1509591154302</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516192.83</v>
      </c>
      <c r="E337" s="192">
        <v>159634.89000000001</v>
      </c>
      <c r="F337" s="71">
        <f t="shared" si="43"/>
        <v>30.925437302180274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130750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80031</v>
      </c>
      <c r="E339" s="192">
        <v>63753.26</v>
      </c>
      <c r="F339" s="71">
        <f t="shared" si="43"/>
        <v>79.660706476240463</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2075890.55</v>
      </c>
      <c r="E343" s="192">
        <v>2427150.69</v>
      </c>
      <c r="F343" s="71">
        <f t="shared" si="43"/>
        <v>116.92093737793643</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3247.54</v>
      </c>
      <c r="E344" s="192">
        <v>1857.34</v>
      </c>
      <c r="F344" s="71">
        <f t="shared" si="43"/>
        <v>57.192213182901519</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v>43815.42</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v>1121.5899999999999</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v>4553.2299999999996</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v>71763.009999999995</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41" sqref="E14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860827.38000000012</v>
      </c>
      <c r="E5" s="58">
        <f t="shared" si="0"/>
        <v>1289703.6599999999</v>
      </c>
      <c r="F5" s="59">
        <f t="shared" ref="F5:F141" si="1">IF(D5&gt;0,IF(E5/D5&gt;=100,"&gt;&gt;100",E5/D5*100),"-")</f>
        <v>149.82140321791343</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718088.93</v>
      </c>
      <c r="E6" s="60">
        <f t="shared" si="2"/>
        <v>934819.35</v>
      </c>
      <c r="F6" s="45">
        <f t="shared" si="1"/>
        <v>130.18155703918174</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580857.28</v>
      </c>
      <c r="E7" s="194">
        <v>800016.37</v>
      </c>
      <c r="F7" s="45">
        <f t="shared" si="1"/>
        <v>137.73028204105492</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128220.24</v>
      </c>
      <c r="E8" s="194">
        <v>132972.71</v>
      </c>
      <c r="F8" s="45">
        <f t="shared" si="1"/>
        <v>103.70648970864505</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9011.41</v>
      </c>
      <c r="E9" s="194">
        <v>1830.27</v>
      </c>
      <c r="F9" s="45">
        <f t="shared" si="1"/>
        <v>20.310584026251163</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142738.45000000001</v>
      </c>
      <c r="E13" s="60">
        <f t="shared" si="4"/>
        <v>354884.31</v>
      </c>
      <c r="F13" s="45">
        <f t="shared" si="1"/>
        <v>248.62558756943204</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102497.37</v>
      </c>
      <c r="E14" s="194">
        <v>145833.18</v>
      </c>
      <c r="F14" s="45">
        <f t="shared" si="1"/>
        <v>142.27992386536357</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40241.08</v>
      </c>
      <c r="E16" s="194">
        <v>209051.13</v>
      </c>
      <c r="F16" s="45">
        <f t="shared" si="1"/>
        <v>519.49681767984362</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4000</v>
      </c>
      <c r="E22" s="60">
        <f t="shared" si="5"/>
        <v>5855</v>
      </c>
      <c r="F22" s="45">
        <f t="shared" si="1"/>
        <v>146.375</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4000</v>
      </c>
      <c r="E24" s="194">
        <v>5855</v>
      </c>
      <c r="F24" s="45">
        <f t="shared" si="1"/>
        <v>146.375</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51924.43</v>
      </c>
      <c r="E28" s="60">
        <f t="shared" si="6"/>
        <v>70501.06</v>
      </c>
      <c r="F28" s="45">
        <f t="shared" si="1"/>
        <v>135.77628102995064</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51924.43</v>
      </c>
      <c r="E30" s="194">
        <v>70501.06</v>
      </c>
      <c r="F30" s="45">
        <f t="shared" si="1"/>
        <v>135.77628102995064</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188805.97</v>
      </c>
      <c r="E35" s="60">
        <f t="shared" si="7"/>
        <v>132632.91999999998</v>
      </c>
      <c r="F35" s="45">
        <f t="shared" si="1"/>
        <v>70.248265984385966</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630</v>
      </c>
      <c r="E39" s="60">
        <f t="shared" si="9"/>
        <v>120</v>
      </c>
      <c r="F39" s="45">
        <f t="shared" si="1"/>
        <v>19.047619047619047</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630</v>
      </c>
      <c r="E40" s="194">
        <v>120</v>
      </c>
      <c r="F40" s="45">
        <f t="shared" si="1"/>
        <v>19.047619047619047</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2012.25</v>
      </c>
      <c r="E43" s="60">
        <f t="shared" si="10"/>
        <v>580</v>
      </c>
      <c r="F43" s="45">
        <f t="shared" si="1"/>
        <v>28.823456329978882</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2012.25</v>
      </c>
      <c r="E45" s="194">
        <v>580</v>
      </c>
      <c r="F45" s="45">
        <f t="shared" si="1"/>
        <v>28.823456329978882</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83908.82</v>
      </c>
      <c r="E54" s="60">
        <f t="shared" si="12"/>
        <v>98146.06</v>
      </c>
      <c r="F54" s="45">
        <f t="shared" si="1"/>
        <v>116.9675130695438</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42686.559999999998</v>
      </c>
      <c r="E55" s="194">
        <v>57978.36</v>
      </c>
      <c r="F55" s="45">
        <f t="shared" si="1"/>
        <v>135.82345356477543</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41222.26</v>
      </c>
      <c r="E56" s="194">
        <v>40167.699999999997</v>
      </c>
      <c r="F56" s="45">
        <f t="shared" si="1"/>
        <v>97.441770538539117</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1407.52</v>
      </c>
      <c r="E60" s="194">
        <v>1456.86</v>
      </c>
      <c r="F60" s="45">
        <f t="shared" si="1"/>
        <v>103.50545640559281</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25260.95</v>
      </c>
      <c r="E61" s="60">
        <f t="shared" si="13"/>
        <v>32330</v>
      </c>
      <c r="F61" s="45">
        <f t="shared" si="1"/>
        <v>127.98410194390948</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25260.95</v>
      </c>
      <c r="E64" s="194">
        <v>32330</v>
      </c>
      <c r="F64" s="45">
        <f t="shared" si="1"/>
        <v>127.98410194390948</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75586.429999999993</v>
      </c>
      <c r="E66" s="60">
        <f t="shared" si="14"/>
        <v>0</v>
      </c>
      <c r="F66" s="45">
        <f t="shared" si="1"/>
        <v>0</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75586.429999999993</v>
      </c>
      <c r="E71" s="194">
        <v>0</v>
      </c>
      <c r="F71" s="45">
        <f t="shared" si="1"/>
        <v>0</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542726.15</v>
      </c>
      <c r="E75" s="60">
        <f t="shared" si="15"/>
        <v>550284.59</v>
      </c>
      <c r="F75" s="45">
        <f t="shared" si="1"/>
        <v>101.39268026793991</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v>44572.73</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815</v>
      </c>
      <c r="E79" s="194">
        <v>0</v>
      </c>
      <c r="F79" s="45">
        <f t="shared" si="1"/>
        <v>0</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541911.15</v>
      </c>
      <c r="E80" s="194">
        <v>505711.86</v>
      </c>
      <c r="F80" s="45">
        <f t="shared" si="1"/>
        <v>93.320069166319968</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2127753.42</v>
      </c>
      <c r="E82" s="60">
        <f t="shared" si="16"/>
        <v>4109084.67</v>
      </c>
      <c r="F82" s="45">
        <f t="shared" si="1"/>
        <v>193.11846153676962</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4172</v>
      </c>
      <c r="E83" s="194">
        <v>14494.66</v>
      </c>
      <c r="F83" s="45">
        <f t="shared" si="1"/>
        <v>347.42713326941515</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2123581.42</v>
      </c>
      <c r="E84" s="194">
        <v>4094590.01</v>
      </c>
      <c r="F84" s="45">
        <f t="shared" si="1"/>
        <v>192.81530585250647</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22924.620000000003</v>
      </c>
      <c r="E89" s="60">
        <f t="shared" si="17"/>
        <v>30034.739999999998</v>
      </c>
      <c r="F89" s="45">
        <f t="shared" si="1"/>
        <v>131.01521421074807</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9580.52</v>
      </c>
      <c r="E94" s="60">
        <f t="shared" si="19"/>
        <v>10979.31</v>
      </c>
      <c r="F94" s="45">
        <f t="shared" si="1"/>
        <v>114.60035572181883</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9580.52</v>
      </c>
      <c r="E95" s="194">
        <v>10979.31</v>
      </c>
      <c r="F95" s="45">
        <f t="shared" si="1"/>
        <v>114.60035572181883</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13344.1</v>
      </c>
      <c r="E106" s="194">
        <v>19055.43</v>
      </c>
      <c r="F106" s="45">
        <f t="shared" si="1"/>
        <v>142.80041366596475</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1309312.08</v>
      </c>
      <c r="E107" s="60">
        <f t="shared" si="21"/>
        <v>776653.3</v>
      </c>
      <c r="F107" s="45">
        <f t="shared" si="1"/>
        <v>59.317660920076442</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812096.98</v>
      </c>
      <c r="E108" s="194">
        <v>274060.94</v>
      </c>
      <c r="F108" s="45">
        <f t="shared" si="1"/>
        <v>33.747316730570773</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497091.62</v>
      </c>
      <c r="E109" s="194">
        <v>502468.88</v>
      </c>
      <c r="F109" s="45">
        <f t="shared" si="1"/>
        <v>101.08174424666423</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123.48</v>
      </c>
      <c r="E111" s="194">
        <v>123.48</v>
      </c>
      <c r="F111" s="45">
        <f t="shared" si="1"/>
        <v>100</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285490</v>
      </c>
      <c r="E114" s="60">
        <f t="shared" si="22"/>
        <v>357534.73000000004</v>
      </c>
      <c r="F114" s="45">
        <f t="shared" si="1"/>
        <v>125.23546534029215</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209176.90000000002</v>
      </c>
      <c r="E115" s="60">
        <f t="shared" si="23"/>
        <v>265037.14</v>
      </c>
      <c r="F115" s="45">
        <f t="shared" si="1"/>
        <v>126.70478432369923</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189123.07</v>
      </c>
      <c r="E116" s="194">
        <v>243462.61</v>
      </c>
      <c r="F116" s="45">
        <f t="shared" si="1"/>
        <v>128.732369879571</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20053.830000000002</v>
      </c>
      <c r="E117" s="194">
        <v>21574.53</v>
      </c>
      <c r="F117" s="45">
        <f t="shared" si="1"/>
        <v>107.58309011296095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53376.3</v>
      </c>
      <c r="E118" s="60">
        <f t="shared" si="24"/>
        <v>47075.4</v>
      </c>
      <c r="F118" s="45">
        <f t="shared" si="1"/>
        <v>88.195322643195567</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53376.3</v>
      </c>
      <c r="E120" s="194">
        <v>47075.4</v>
      </c>
      <c r="F120" s="45">
        <f t="shared" si="1"/>
        <v>88.195322643195567</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22936.799999999999</v>
      </c>
      <c r="E122" s="60">
        <f t="shared" si="25"/>
        <v>45422.19</v>
      </c>
      <c r="F122" s="45">
        <f t="shared" si="1"/>
        <v>198.03193993931151</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22936.799999999999</v>
      </c>
      <c r="E124" s="194">
        <v>45422.19</v>
      </c>
      <c r="F124" s="45">
        <f t="shared" si="1"/>
        <v>198.03193993931151</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121945.15</v>
      </c>
      <c r="E129" s="60">
        <f t="shared" si="26"/>
        <v>148439.47</v>
      </c>
      <c r="F129" s="45">
        <f t="shared" si="1"/>
        <v>121.72642372410876</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1061.5</v>
      </c>
      <c r="E130" s="60">
        <f t="shared" si="27"/>
        <v>3525</v>
      </c>
      <c r="F130" s="45">
        <f t="shared" si="1"/>
        <v>332.07724917569476</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1061.5</v>
      </c>
      <c r="E131" s="194">
        <v>3525</v>
      </c>
      <c r="F131" s="45">
        <f t="shared" si="1"/>
        <v>332.07724917569476</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6173</v>
      </c>
      <c r="E135" s="194">
        <v>5886.01</v>
      </c>
      <c r="F135" s="45">
        <f t="shared" si="1"/>
        <v>95.350882877045194</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114710.65</v>
      </c>
      <c r="E138" s="194">
        <v>139028.46</v>
      </c>
      <c r="F138" s="45">
        <f t="shared" si="1"/>
        <v>121.19926092302676</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5515709.2000000011</v>
      </c>
      <c r="E141" s="81">
        <f t="shared" si="28"/>
        <v>7470724.1400000006</v>
      </c>
      <c r="F141" s="61">
        <f t="shared" si="1"/>
        <v>135.44448898792561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12" sqref="D12"/>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1159140.79</v>
      </c>
      <c r="E5" s="82">
        <f t="shared" si="0"/>
        <v>1159140.79</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881247.34000000008</v>
      </c>
      <c r="E6" s="83">
        <f t="shared" si="1"/>
        <v>881247.34000000008</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881247.34000000008</v>
      </c>
      <c r="E7" s="83">
        <f t="shared" si="2"/>
        <v>881247.34000000008</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598.17999999999995</v>
      </c>
      <c r="E8" s="195">
        <v>598.17999999999995</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880649.16</v>
      </c>
      <c r="E9" s="195">
        <v>880649.16</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277893.45</v>
      </c>
      <c r="E22" s="83">
        <f t="shared" si="3"/>
        <v>277893.45</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277893.45</v>
      </c>
      <c r="E23" s="83">
        <f t="shared" si="4"/>
        <v>277893.45</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277757.87</v>
      </c>
      <c r="E25" s="195">
        <v>277757.87</v>
      </c>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135.58000000000001</v>
      </c>
      <c r="E27" s="283">
        <v>135.58000000000001</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2676483.5099999998</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8437303.0899999999</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3489630.69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1198839.3500000001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1770628.69</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4986.76</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214591.43</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127936.72</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46166.19</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126481.55</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3864026.04</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600000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600000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483646.36</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8137487.0000000009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3435232.21</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1198839.3500000001</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1688835.54</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28596.23</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215574.53</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127936.72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47578.09</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127871.75</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3749553.78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248739.86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248739.86</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703961.15</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2976299.5999999987</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204507.51</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73757.509999999995</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71900.17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47791.82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24108.35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1857.34</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1857.34</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130750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100000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30750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2771792.09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159634.89000000001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63753.26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2427150.69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121253.25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7</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33232</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Marko Jurovic</cp:lastModifiedBy>
  <cp:lastPrinted>2026-02-13T08:39:26Z</cp:lastPrinted>
  <dcterms:created xsi:type="dcterms:W3CDTF">2022-04-01T05:14:30Z</dcterms:created>
  <dcterms:modified xsi:type="dcterms:W3CDTF">2026-02-13T08:53:11Z</dcterms:modified>
</cp:coreProperties>
</file>